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255" windowWidth="22995" windowHeight="10365"/>
  </bookViews>
  <sheets>
    <sheet name="Plan1" sheetId="1" r:id="rId1"/>
    <sheet name="Plan2" sheetId="2" r:id="rId2"/>
    <sheet name="Plan3" sheetId="3" r:id="rId3"/>
  </sheets>
  <calcPr calcId="145621"/>
</workbook>
</file>

<file path=xl/calcChain.xml><?xml version="1.0" encoding="utf-8"?>
<calcChain xmlns="http://schemas.openxmlformats.org/spreadsheetml/2006/main">
  <c r="C29" i="1" l="1"/>
  <c r="E29" i="1"/>
  <c r="E30" i="1" l="1"/>
  <c r="D29" i="1" l="1"/>
  <c r="D28" i="1" l="1"/>
  <c r="F29" i="1" l="1"/>
  <c r="F28" i="1"/>
  <c r="F27" i="1"/>
  <c r="F26" i="1"/>
  <c r="F25" i="1"/>
  <c r="F24" i="1"/>
  <c r="F23" i="1"/>
  <c r="C30" i="1" l="1"/>
  <c r="D30" i="1"/>
  <c r="F22" i="1"/>
  <c r="F21" i="1"/>
  <c r="F20" i="1"/>
  <c r="F19" i="1"/>
  <c r="F18" i="1"/>
  <c r="B19" i="1"/>
  <c r="B20" i="1"/>
  <c r="B21" i="1"/>
  <c r="B22" i="1"/>
  <c r="B23" i="1"/>
  <c r="B24" i="1"/>
  <c r="B25" i="1"/>
  <c r="B26" i="1"/>
  <c r="B27" i="1"/>
  <c r="B28" i="1"/>
  <c r="B29" i="1"/>
  <c r="B18" i="1"/>
  <c r="B30" i="1" l="1"/>
  <c r="F30" i="1"/>
</calcChain>
</file>

<file path=xl/sharedStrings.xml><?xml version="1.0" encoding="utf-8"?>
<sst xmlns="http://schemas.openxmlformats.org/spreadsheetml/2006/main" count="26" uniqueCount="26">
  <si>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</si>
  <si>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</si>
  <si>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</si>
  <si>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</si>
  <si>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</si>
  <si>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</si>
  <si>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</si>
  <si>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</si>
  <si>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</si>
  <si>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</si>
  <si>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</si>
  <si>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</si>
  <si>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Totais</t>
  </si>
  <si>
    <t>Mês</t>
  </si>
  <si>
    <t>Duodécimo Previsto</t>
  </si>
  <si>
    <t>IRRF s/ Folha Compensação       (b)</t>
  </si>
  <si>
    <t>Repasse Financeiro Recebido                  (a)</t>
  </si>
  <si>
    <t>ESTADO DO ESPÍRITO SANTO</t>
  </si>
  <si>
    <t>PODER JUDICIÁRIO</t>
  </si>
  <si>
    <t>TRIBUNAL DE JUSTIÇA</t>
  </si>
  <si>
    <t xml:space="preserve">Orçamento - Fonte (Recursos do Estado) : </t>
  </si>
  <si>
    <t>Duodécimos Recebidos - Exercício Financeiro de 2020</t>
  </si>
  <si>
    <t>Dedução no Duodécimo - Termo de Acordo       ( c)</t>
  </si>
  <si>
    <t>Total Repassado    (d) = (a) + (b)-( c)</t>
  </si>
  <si>
    <t>*</t>
  </si>
  <si>
    <t>* Em dezembro/2020 tivemos a devolução do duodécimo que havia sido retido por força do acordo firmado entre o TJEs e o Executivo.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</si>
</sst>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R$&quot;\ * #,##0.00_-;\-&quot;R$&quot;\ * #,##0.00_-;_-&quot;R$&quot;\ * &quot;-&quot;??_-;_-@_-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  <font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18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0" fontId="0" fillId="0" borderId="5" xfId="0" applyFont="1" applyBorder="1" applyAlignment="1">
      <alignment horizontal="center"/>
    </xf>
    <xf numFmtId="44" fontId="2" fillId="0" borderId="4" xfId="1" applyFont="1" applyBorder="1" applyAlignment="1"/>
    <xf numFmtId="44" fontId="0" fillId="0" borderId="1" xfId="0" applyNumberFormat="1" applyFont="1" applyBorder="1"/>
    <xf numFmtId="0" fontId="5" fillId="0" borderId="1" xfId="0" applyFont="1" applyBorder="1" applyAlignment="1">
      <alignment horizontal="center" vertical="center" wrapText="1"/>
    </xf>
    <xf numFmtId="44" fontId="6" fillId="0" borderId="0" xfId="0" applyNumberFormat="1" applyFont="1" applyBorder="1"/>
    <xf numFmtId="44" fontId="0" fillId="0" borderId="5" xfId="1" applyFont="1" applyBorder="1"/>
    <xf numFmtId="44" fontId="0" fillId="0" borderId="0" xfId="1" applyFont="1" applyBorder="1"/>
    <xf numFmtId="44" fontId="0" fillId="0" borderId="0" xfId="0" applyNumberFormat="1"/>
    <xf numFmtId="0" fontId="2" fillId="0" borderId="3" xfId="0" applyFont="1" applyBorder="1" applyAlignment="1">
      <alignment horizontal="center"/>
    </xf>
    <xf numFmtId="44" fontId="0" fillId="0" borderId="6" xfId="1" applyFont="1" applyBorder="1"/>
    <xf numFmtId="44" fontId="0" fillId="0" borderId="7" xfId="1" applyFont="1" applyBorder="1"/>
    <xf numFmtId="0" fontId="3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7" fillId="0" borderId="0" xfId="0" applyFont="1" applyAlignment="1">
      <alignment horizont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219075</xdr:colOff>
      <xdr:row>1</xdr:row>
      <xdr:rowOff>66675</xdr:rowOff>
    </xdr:from>
    <xdr:to>
      <xdr:col>3</xdr:col>
      <xdr:colOff>152400</xdr:colOff>
      <xdr:row>7</xdr:row>
      <xdr:rowOff>117700</xdr:rowOff>
    </xdr:to>
    <xdr:pic>
      <xdr:nvPicPr>
        <xdr:cNvPr id="3" name="Imagem 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81275" y="257175"/>
          <a:ext cx="1114425" cy="11940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G32"/>
  <sheetViews>
    <sheetView tabSelected="1" topLeftCell="A12" workbookViewId="0">
      <selection activeCell="A32" sqref="A32"/>
    </sheetView>
  </sheetViews>
  <sheetFormatPr defaultRowHeight="15" x14ac:dyDescent="0.25"/>
  <cols>
    <col min="1" max="1" width="17.7109375" customWidth="1"/>
    <col min="2" max="2" width="19.5703125" bestFit="1" customWidth="1"/>
    <col min="3" max="5" width="17.7109375" customWidth="1"/>
    <col min="6" max="6" width="27.140625" bestFit="1" customWidth="1"/>
    <col min="7" max="7" width="19.5703125" bestFit="1" customWidth="1"/>
    <col min="9" max="9" width="11.7109375" customWidth="1"/>
  </cols>
  <sheetData>
    <row r="9" spans="1:6" ht="15" customHeight="1" x14ac:dyDescent="0.25">
      <c r="A9" s="17" t="s">
        <v>17</v>
      </c>
      <c r="B9" s="17"/>
      <c r="C9" s="17"/>
      <c r="D9" s="17"/>
      <c r="E9" s="17"/>
      <c r="F9" s="17"/>
    </row>
    <row r="10" spans="1:6" ht="15.75" customHeight="1" x14ac:dyDescent="0.25">
      <c r="A10" s="17" t="s">
        <v>18</v>
      </c>
      <c r="B10" s="17"/>
      <c r="C10" s="17"/>
      <c r="D10" s="17"/>
      <c r="E10" s="17"/>
      <c r="F10" s="17"/>
    </row>
    <row r="11" spans="1:6" ht="15.75" customHeight="1" x14ac:dyDescent="0.25">
      <c r="A11" s="17" t="s">
        <v>19</v>
      </c>
      <c r="B11" s="17"/>
      <c r="C11" s="17"/>
      <c r="D11" s="17"/>
      <c r="E11" s="17"/>
      <c r="F11" s="17"/>
    </row>
    <row r="13" spans="1:6" ht="21" x14ac:dyDescent="0.35">
      <c r="A13" s="14" t="s">
        <v>21</v>
      </c>
      <c r="B13" s="14"/>
      <c r="C13" s="14"/>
      <c r="D13" s="14"/>
      <c r="E13" s="14"/>
      <c r="F13" s="14"/>
    </row>
    <row r="14" spans="1:6" ht="15.75" thickBot="1" x14ac:dyDescent="0.3"/>
    <row r="15" spans="1:6" ht="19.5" thickBot="1" x14ac:dyDescent="0.35">
      <c r="A15" s="15" t="s">
        <v>20</v>
      </c>
      <c r="B15" s="16"/>
      <c r="C15" s="16"/>
      <c r="D15" s="16"/>
      <c r="E15" s="11"/>
      <c r="F15" s="4">
        <v>1112520754</v>
      </c>
    </row>
    <row r="16" spans="1:6" ht="15.75" thickBot="1" x14ac:dyDescent="0.3"/>
    <row r="17" spans="1:7" ht="65.25" customHeight="1" thickBot="1" x14ac:dyDescent="0.3">
      <c r="A17" s="1" t="s">
        <v>13</v>
      </c>
      <c r="B17" s="6" t="s">
        <v>14</v>
      </c>
      <c r="C17" s="1" t="s">
        <v>16</v>
      </c>
      <c r="D17" s="1" t="s">
        <v>15</v>
      </c>
      <c r="E17" s="1" t="s">
        <v>22</v>
      </c>
      <c r="F17" s="1" t="s">
        <v>23</v>
      </c>
    </row>
    <row r="18" spans="1:7" x14ac:dyDescent="0.25">
      <c r="A18" s="3" t="s">
        <v>0</v>
      </c>
      <c r="B18" s="7">
        <f>$F$15/12</f>
        <v>92710062.833333328</v>
      </c>
      <c r="C18" s="8">
        <v>82105512.959999993</v>
      </c>
      <c r="D18" s="12">
        <v>10604549.869999999</v>
      </c>
      <c r="E18" s="9">
        <v>0</v>
      </c>
      <c r="F18" s="8">
        <f>C18+D18</f>
        <v>92710062.829999998</v>
      </c>
      <c r="G18" s="10"/>
    </row>
    <row r="19" spans="1:7" x14ac:dyDescent="0.25">
      <c r="A19" s="3" t="s">
        <v>1</v>
      </c>
      <c r="B19" s="7">
        <f t="shared" ref="B19:B29" si="0">$F$15/12</f>
        <v>92710062.833333328</v>
      </c>
      <c r="C19" s="8">
        <v>83100233.519999996</v>
      </c>
      <c r="D19" s="8">
        <v>9609829.3100000005</v>
      </c>
      <c r="E19" s="9">
        <v>0</v>
      </c>
      <c r="F19" s="8">
        <f t="shared" ref="F19:F29" si="1">C19+D19</f>
        <v>92710062.829999998</v>
      </c>
      <c r="G19" s="10"/>
    </row>
    <row r="20" spans="1:7" x14ac:dyDescent="0.25">
      <c r="A20" s="3" t="s">
        <v>2</v>
      </c>
      <c r="B20" s="7">
        <f t="shared" si="0"/>
        <v>92710062.833333328</v>
      </c>
      <c r="C20" s="8">
        <v>83141936.890000001</v>
      </c>
      <c r="D20" s="8">
        <v>9568125.9399999995</v>
      </c>
      <c r="E20" s="9">
        <v>0</v>
      </c>
      <c r="F20" s="8">
        <f t="shared" si="1"/>
        <v>92710062.829999998</v>
      </c>
    </row>
    <row r="21" spans="1:7" x14ac:dyDescent="0.25">
      <c r="A21" s="3" t="s">
        <v>3</v>
      </c>
      <c r="B21" s="7">
        <f t="shared" si="0"/>
        <v>92710062.833333328</v>
      </c>
      <c r="C21" s="8">
        <v>83439420.239999995</v>
      </c>
      <c r="D21" s="8">
        <v>9270642.5899999999</v>
      </c>
      <c r="E21" s="9">
        <v>0</v>
      </c>
      <c r="F21" s="8">
        <f t="shared" si="1"/>
        <v>92710062.829999998</v>
      </c>
      <c r="G21" s="10"/>
    </row>
    <row r="22" spans="1:7" x14ac:dyDescent="0.25">
      <c r="A22" s="3" t="s">
        <v>4</v>
      </c>
      <c r="B22" s="7">
        <f t="shared" si="0"/>
        <v>92710062.833333328</v>
      </c>
      <c r="C22" s="8">
        <v>83494903.769999996</v>
      </c>
      <c r="D22" s="8">
        <v>9215159.0600000005</v>
      </c>
      <c r="E22" s="9">
        <v>0</v>
      </c>
      <c r="F22" s="8">
        <f t="shared" si="1"/>
        <v>92710062.829999998</v>
      </c>
    </row>
    <row r="23" spans="1:7" x14ac:dyDescent="0.25">
      <c r="A23" s="3" t="s">
        <v>5</v>
      </c>
      <c r="B23" s="7">
        <f t="shared" si="0"/>
        <v>92710062.833333328</v>
      </c>
      <c r="C23" s="8">
        <v>76108625.170000002</v>
      </c>
      <c r="D23" s="8">
        <v>9184632.6300000008</v>
      </c>
      <c r="E23" s="9">
        <v>7416805.0300000003</v>
      </c>
      <c r="F23" s="8">
        <f t="shared" si="1"/>
        <v>85293257.799999997</v>
      </c>
      <c r="G23" s="10"/>
    </row>
    <row r="24" spans="1:7" x14ac:dyDescent="0.25">
      <c r="A24" s="3" t="s">
        <v>6</v>
      </c>
      <c r="B24" s="7">
        <f t="shared" si="0"/>
        <v>92710062.833333328</v>
      </c>
      <c r="C24" s="8">
        <v>82830051.900000006</v>
      </c>
      <c r="D24" s="8">
        <v>9880010.9299999997</v>
      </c>
      <c r="E24" s="9">
        <v>0</v>
      </c>
      <c r="F24" s="8">
        <f t="shared" si="1"/>
        <v>92710062.830000013</v>
      </c>
    </row>
    <row r="25" spans="1:7" x14ac:dyDescent="0.25">
      <c r="A25" s="3" t="s">
        <v>7</v>
      </c>
      <c r="B25" s="7">
        <f t="shared" si="0"/>
        <v>92710062.833333328</v>
      </c>
      <c r="C25" s="8">
        <v>83578660.140000001</v>
      </c>
      <c r="D25" s="8">
        <v>9131402.6899999995</v>
      </c>
      <c r="E25" s="9">
        <v>0</v>
      </c>
      <c r="F25" s="8">
        <f t="shared" si="1"/>
        <v>92710062.829999998</v>
      </c>
    </row>
    <row r="26" spans="1:7" x14ac:dyDescent="0.25">
      <c r="A26" s="3" t="s">
        <v>8</v>
      </c>
      <c r="B26" s="7">
        <f t="shared" si="0"/>
        <v>92710062.833333328</v>
      </c>
      <c r="C26" s="8">
        <v>79895541.510000005</v>
      </c>
      <c r="D26" s="8">
        <v>9106118.8200000003</v>
      </c>
      <c r="E26" s="9">
        <v>3708402.5</v>
      </c>
      <c r="F26" s="8">
        <f t="shared" si="1"/>
        <v>89001660.330000013</v>
      </c>
      <c r="G26" s="10"/>
    </row>
    <row r="27" spans="1:7" x14ac:dyDescent="0.25">
      <c r="A27" s="3" t="s">
        <v>9</v>
      </c>
      <c r="B27" s="7">
        <f t="shared" si="0"/>
        <v>92710062.833333328</v>
      </c>
      <c r="C27" s="8">
        <v>83371406.549999997</v>
      </c>
      <c r="D27" s="8">
        <v>9338656.2799999993</v>
      </c>
      <c r="E27" s="9">
        <v>0</v>
      </c>
      <c r="F27" s="8">
        <f t="shared" si="1"/>
        <v>92710062.829999998</v>
      </c>
    </row>
    <row r="28" spans="1:7" x14ac:dyDescent="0.25">
      <c r="A28" s="3" t="s">
        <v>10</v>
      </c>
      <c r="B28" s="7">
        <f t="shared" si="0"/>
        <v>92710062.833333328</v>
      </c>
      <c r="C28" s="8">
        <v>83429491.469999999</v>
      </c>
      <c r="D28" s="8">
        <f>9272986.97+7584.39</f>
        <v>9280571.3600000013</v>
      </c>
      <c r="E28" s="9">
        <v>0</v>
      </c>
      <c r="F28" s="8">
        <f t="shared" si="1"/>
        <v>92710062.829999998</v>
      </c>
    </row>
    <row r="29" spans="1:7" ht="15.75" thickBot="1" x14ac:dyDescent="0.3">
      <c r="A29" s="3" t="s">
        <v>11</v>
      </c>
      <c r="B29" s="7">
        <f t="shared" si="0"/>
        <v>92710062.833333328</v>
      </c>
      <c r="C29" s="8">
        <f>70621615.87+13892302.06</f>
        <v>84513917.930000007</v>
      </c>
      <c r="D29" s="13">
        <f>19336517.76-15165.3</f>
        <v>19321352.460000001</v>
      </c>
      <c r="E29" s="9">
        <f>2767094.5-13892302.06</f>
        <v>-11125207.560000001</v>
      </c>
      <c r="F29" s="8">
        <f t="shared" si="1"/>
        <v>103835270.39000002</v>
      </c>
      <c r="G29" t="s">
        <v>24</v>
      </c>
    </row>
    <row r="30" spans="1:7" ht="15.75" thickBot="1" x14ac:dyDescent="0.3">
      <c r="A30" s="2" t="s">
        <v>12</v>
      </c>
      <c r="B30" s="5">
        <f>SUM(B18:B29)</f>
        <v>1112520754.0000002</v>
      </c>
      <c r="C30" s="5">
        <f>SUM(C18:C29)</f>
        <v>989009702.04999995</v>
      </c>
      <c r="D30" s="5">
        <f>SUM(D18:D29)</f>
        <v>123511051.94</v>
      </c>
      <c r="E30" s="5">
        <f>SUM(E18:E29)</f>
        <v>-2.9999999329447746E-2</v>
      </c>
      <c r="F30" s="5">
        <f>SUM(F18:F29)</f>
        <v>1112520753.9900002</v>
      </c>
    </row>
    <row r="32" spans="1:7" x14ac:dyDescent="0.25">
      <c r="A32" t="s">
        <v>25</v>
      </c>
    </row>
  </sheetData>
  <mergeCells count="5">
    <mergeCell ref="A13:F13"/>
    <mergeCell ref="A15:D15"/>
    <mergeCell ref="A9:F9"/>
    <mergeCell ref="A10:F10"/>
    <mergeCell ref="A11:F11"/>
  </mergeCells>
  <pageMargins left="0.23622047244094491" right="0.23622047244094491" top="0.74803149606299213" bottom="0.74803149606299213" header="0.31496062992125984" footer="0.31496062992125984"/>
  <pageSetup paperSize="9" scale="9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Company>TJES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ASIERAKOWSKI</dc:creator>
  <cp:lastModifiedBy>SCMORYAMA</cp:lastModifiedBy>
  <cp:lastPrinted>2021-01-07T17:50:14Z</cp:lastPrinted>
  <dcterms:created xsi:type="dcterms:W3CDTF">2014-08-21T18:07:04Z</dcterms:created>
  <dcterms:modified xsi:type="dcterms:W3CDTF">2021-01-07T17:50:31Z</dcterms:modified>
</cp:coreProperties>
</file>