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2995" windowHeight="921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D6" i="1" l="1"/>
  <c r="E2" i="1"/>
  <c r="D3" i="1"/>
  <c r="D4" i="1"/>
  <c r="D5" i="1"/>
  <c r="D7" i="1"/>
  <c r="D8" i="1"/>
  <c r="D9" i="1"/>
  <c r="D10" i="1"/>
  <c r="D2" i="1"/>
  <c r="J2" i="1" s="1"/>
  <c r="I3" i="1" l="1"/>
  <c r="J3" i="1" s="1"/>
  <c r="I4" i="1" l="1"/>
  <c r="I5" i="1" s="1"/>
  <c r="F9" i="1"/>
  <c r="I10" i="1" l="1"/>
  <c r="I6" i="1"/>
  <c r="J6" i="1" s="1"/>
  <c r="I9" i="1"/>
  <c r="I8" i="1"/>
  <c r="J8" i="1" s="1"/>
  <c r="I7" i="1"/>
  <c r="H8" i="1"/>
  <c r="H2" i="1"/>
  <c r="E10" i="1" l="1"/>
  <c r="H10" i="1" s="1"/>
  <c r="E9" i="1"/>
  <c r="H9" i="1" s="1"/>
  <c r="E7" i="1"/>
  <c r="H7" i="1" s="1"/>
  <c r="J7" i="1"/>
  <c r="E6" i="1"/>
  <c r="H6" i="1" s="1"/>
  <c r="J5" i="1"/>
  <c r="E4" i="1"/>
  <c r="H4" i="1" s="1"/>
  <c r="J4" i="1"/>
  <c r="H3" i="1"/>
  <c r="H5" i="1" l="1"/>
  <c r="J10" i="1" l="1"/>
  <c r="J9" i="1" l="1"/>
</calcChain>
</file>

<file path=xl/sharedStrings.xml><?xml version="1.0" encoding="utf-8"?>
<sst xmlns="http://schemas.openxmlformats.org/spreadsheetml/2006/main" count="18" uniqueCount="18">
  <si>
    <t>MUNICÍPIO</t>
  </si>
  <si>
    <t xml:space="preserve">Baixo Guandu </t>
  </si>
  <si>
    <t>Cariacica</t>
  </si>
  <si>
    <t>Guaçuí</t>
  </si>
  <si>
    <t xml:space="preserve">Guarapari                            </t>
  </si>
  <si>
    <t xml:space="preserve">Muqui           </t>
  </si>
  <si>
    <t xml:space="preserve">Serra                                      </t>
  </si>
  <si>
    <t xml:space="preserve">Viana                                     </t>
  </si>
  <si>
    <t>Vila Velha</t>
  </si>
  <si>
    <t>PREVISÃO SAÍDA DO REGIME ESPECIAL</t>
  </si>
  <si>
    <t>VALOR 
DO ACERVO - (2020-JULHO)</t>
  </si>
  <si>
    <t>ACERVO CONSOLIDADO
PARA JANEIRO 2021 (PRECATÓRIOS INSCRITOS ATÉ JUL. 2020)</t>
  </si>
  <si>
    <t>VALOR ANUAL A SER 
DEPOSITADO (2021)</t>
  </si>
  <si>
    <t>VALOR DA PARCELA MENSAL PARA 2021</t>
  </si>
  <si>
    <t>RCL 2020</t>
  </si>
  <si>
    <t>% PARCELA / RCL 2020</t>
  </si>
  <si>
    <t xml:space="preserve">Alto Rio Novo </t>
  </si>
  <si>
    <t>VALOR DOS DEPÓSITOS REMANESCENTES (AGO/DEZ 2020) + SALDO EM CONTA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</si>
</sst>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/>
    <xf numFmtId="44" fontId="2" fillId="0" borderId="1" xfId="1" applyFont="1" applyFill="1" applyBorder="1"/>
    <xf numFmtId="0" fontId="2" fillId="0" borderId="1" xfId="0" applyFont="1" applyFill="1" applyBorder="1" applyAlignment="1">
      <alignment horizontal="center" vertical="center" wrapText="1"/>
    </xf>
    <xf numFmtId="44" fontId="3" fillId="0" borderId="1" xfId="1" applyFont="1" applyFill="1" applyBorder="1"/>
    <xf numFmtId="0" fontId="2" fillId="2" borderId="1" xfId="0" applyFont="1" applyFill="1" applyBorder="1"/>
    <xf numFmtId="44" fontId="2" fillId="2" borderId="1" xfId="1" applyFont="1" applyFill="1" applyBorder="1"/>
    <xf numFmtId="44" fontId="3" fillId="2" borderId="1" xfId="1" applyFont="1" applyFill="1" applyBorder="1"/>
    <xf numFmtId="44" fontId="3" fillId="2" borderId="1" xfId="1" applyFont="1" applyFill="1" applyBorder="1" applyAlignment="1">
      <alignment horizontal="center"/>
    </xf>
    <xf numFmtId="10" fontId="3" fillId="2" borderId="1" xfId="1" applyNumberFormat="1" applyFont="1" applyFill="1" applyBorder="1" applyAlignment="1">
      <alignment horizontal="center"/>
    </xf>
    <xf numFmtId="10" fontId="3" fillId="0" borderId="1" xfId="1" applyNumberFormat="1" applyFont="1" applyFill="1" applyBorder="1" applyAlignment="1">
      <alignment horizontal="center"/>
    </xf>
    <xf numFmtId="14" fontId="0" fillId="0" borderId="0" xfId="0" applyNumberFormat="1" applyFill="1"/>
    <xf numFmtId="14" fontId="2" fillId="0" borderId="1" xfId="0" applyNumberFormat="1" applyFont="1" applyFill="1" applyBorder="1"/>
    <xf numFmtId="14" fontId="2" fillId="2" borderId="1" xfId="0" applyNumberFormat="1" applyFont="1" applyFill="1" applyBorder="1"/>
    <xf numFmtId="14" fontId="0" fillId="2" borderId="0" xfId="0" applyNumberFormat="1" applyFill="1"/>
    <xf numFmtId="0" fontId="0" fillId="2" borderId="0" xfId="0" applyFill="1"/>
    <xf numFmtId="0" fontId="2" fillId="3" borderId="1" xfId="0" applyFont="1" applyFill="1" applyBorder="1"/>
    <xf numFmtId="44" fontId="2" fillId="3" borderId="1" xfId="1" applyFont="1" applyFill="1" applyBorder="1"/>
    <xf numFmtId="44" fontId="3" fillId="3" borderId="1" xfId="1" applyFont="1" applyFill="1" applyBorder="1"/>
    <xf numFmtId="10" fontId="3" fillId="3" borderId="1" xfId="1" applyNumberFormat="1" applyFont="1" applyFill="1" applyBorder="1" applyAlignment="1">
      <alignment horizontal="center"/>
    </xf>
    <xf numFmtId="14" fontId="0" fillId="3" borderId="0" xfId="0" applyNumberFormat="1" applyFill="1"/>
    <xf numFmtId="14" fontId="2" fillId="3" borderId="1" xfId="0" applyNumberFormat="1" applyFont="1" applyFill="1" applyBorder="1"/>
    <xf numFmtId="0" fontId="0" fillId="3" borderId="0" xfId="0" applyFill="1"/>
    <xf numFmtId="44" fontId="0" fillId="0" borderId="0" xfId="0" applyNumberForma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workbookViewId="0">
      <selection activeCell="G15" sqref="G15"/>
    </sheetView>
  </sheetViews>
  <sheetFormatPr defaultRowHeight="15" x14ac:dyDescent="0.25"/>
  <cols>
    <col min="1" max="1" width="29.42578125" bestFit="1" customWidth="1"/>
    <col min="2" max="2" width="24.7109375" customWidth="1"/>
    <col min="3" max="3" width="23.28515625" customWidth="1"/>
    <col min="4" max="4" width="27.85546875" customWidth="1"/>
    <col min="5" max="5" width="23.28515625" bestFit="1" customWidth="1"/>
    <col min="6" max="6" width="21.85546875" bestFit="1" customWidth="1"/>
    <col min="7" max="7" width="27" style="1" customWidth="1"/>
    <col min="8" max="8" width="15.140625" style="1" customWidth="1"/>
    <col min="9" max="9" width="10.7109375" hidden="1" customWidth="1"/>
    <col min="10" max="10" width="14.85546875" bestFit="1" customWidth="1"/>
  </cols>
  <sheetData>
    <row r="1" spans="1:15" ht="112.5" x14ac:dyDescent="0.25">
      <c r="A1" s="2" t="s">
        <v>0</v>
      </c>
      <c r="B1" s="3" t="s">
        <v>10</v>
      </c>
      <c r="C1" s="3" t="s">
        <v>17</v>
      </c>
      <c r="D1" s="3" t="s">
        <v>11</v>
      </c>
      <c r="E1" s="7" t="s">
        <v>12</v>
      </c>
      <c r="F1" s="7" t="s">
        <v>13</v>
      </c>
      <c r="G1" s="7" t="s">
        <v>14</v>
      </c>
      <c r="H1" s="7" t="s">
        <v>15</v>
      </c>
      <c r="I1" s="1"/>
      <c r="J1" s="7" t="s">
        <v>9</v>
      </c>
      <c r="K1" s="1"/>
      <c r="L1" s="1"/>
      <c r="M1" s="1"/>
      <c r="N1" s="1"/>
      <c r="O1" s="1"/>
    </row>
    <row r="2" spans="1:15" ht="18.75" x14ac:dyDescent="0.3">
      <c r="A2" s="9" t="s">
        <v>16</v>
      </c>
      <c r="B2" s="10">
        <v>3571167</v>
      </c>
      <c r="C2" s="10">
        <v>655394.80000000005</v>
      </c>
      <c r="D2" s="10">
        <f>B2-C2</f>
        <v>2915772.2</v>
      </c>
      <c r="E2" s="11">
        <f>F2*12</f>
        <v>983092.20000000007</v>
      </c>
      <c r="F2" s="11">
        <v>81924.350000000006</v>
      </c>
      <c r="G2" s="11">
        <v>29200000</v>
      </c>
      <c r="H2" s="13">
        <f>E2/G2</f>
        <v>3.3667541095890416E-2</v>
      </c>
      <c r="I2" s="15">
        <v>44226</v>
      </c>
      <c r="J2" s="17">
        <f>EDATE(I2,D2/F2)</f>
        <v>45290</v>
      </c>
      <c r="K2" s="4"/>
      <c r="L2" s="4"/>
      <c r="M2" s="4"/>
      <c r="N2" s="4"/>
      <c r="O2" s="4"/>
    </row>
    <row r="3" spans="1:15" ht="18.75" x14ac:dyDescent="0.3">
      <c r="A3" s="5" t="s">
        <v>1</v>
      </c>
      <c r="B3" s="6">
        <v>2077560.59</v>
      </c>
      <c r="C3" s="6">
        <v>1087401.72</v>
      </c>
      <c r="D3" s="21">
        <f t="shared" ref="D3:D10" si="0">B3-C3</f>
        <v>990158.87000000011</v>
      </c>
      <c r="E3" s="8">
        <v>990158.87</v>
      </c>
      <c r="F3" s="8">
        <v>181233.62</v>
      </c>
      <c r="G3" s="8">
        <v>117760000</v>
      </c>
      <c r="H3" s="14">
        <f t="shared" ref="H3:H10" si="1">E3/G3</f>
        <v>8.4082784476902182E-3</v>
      </c>
      <c r="I3" s="15">
        <f>I2</f>
        <v>44226</v>
      </c>
      <c r="J3" s="16">
        <f>EDATE(I3,D3/F3)</f>
        <v>44377</v>
      </c>
      <c r="K3" s="4"/>
      <c r="L3" s="4"/>
      <c r="M3" s="4"/>
      <c r="N3" s="4"/>
      <c r="O3" s="4"/>
    </row>
    <row r="4" spans="1:15" ht="18.75" x14ac:dyDescent="0.3">
      <c r="A4" s="9" t="s">
        <v>2</v>
      </c>
      <c r="B4" s="10">
        <v>16580396.460000001</v>
      </c>
      <c r="C4" s="10">
        <v>3600000</v>
      </c>
      <c r="D4" s="10">
        <f t="shared" si="0"/>
        <v>12980396.460000001</v>
      </c>
      <c r="E4" s="11">
        <f>F4*12</f>
        <v>7200000</v>
      </c>
      <c r="F4" s="12">
        <v>600000</v>
      </c>
      <c r="G4" s="12">
        <v>892610000</v>
      </c>
      <c r="H4" s="13">
        <f t="shared" si="1"/>
        <v>8.066232733220555E-3</v>
      </c>
      <c r="I4" s="15">
        <f>I3</f>
        <v>44226</v>
      </c>
      <c r="J4" s="17">
        <f>EDATE(I4,D4/F4)</f>
        <v>44864</v>
      </c>
      <c r="K4" s="4"/>
      <c r="L4" s="4"/>
      <c r="M4" s="4"/>
      <c r="N4" s="4"/>
      <c r="O4" s="4"/>
    </row>
    <row r="5" spans="1:15" ht="18.75" x14ac:dyDescent="0.3">
      <c r="A5" s="5" t="s">
        <v>3</v>
      </c>
      <c r="B5" s="6">
        <v>1400043.38</v>
      </c>
      <c r="C5" s="6">
        <v>1356000</v>
      </c>
      <c r="D5" s="21">
        <f t="shared" si="0"/>
        <v>44043.379999999888</v>
      </c>
      <c r="E5" s="8">
        <v>44043.38</v>
      </c>
      <c r="F5" s="8">
        <v>44043.38</v>
      </c>
      <c r="G5" s="8">
        <v>94950000</v>
      </c>
      <c r="H5" s="14">
        <f t="shared" si="1"/>
        <v>4.6385866245392309E-4</v>
      </c>
      <c r="I5" s="15">
        <f>I4</f>
        <v>44226</v>
      </c>
      <c r="J5" s="16">
        <f>EDATE(I5,D5/F5)</f>
        <v>44226</v>
      </c>
      <c r="K5" s="4"/>
      <c r="L5" s="4"/>
      <c r="M5" s="4"/>
      <c r="N5" s="4"/>
      <c r="O5" s="4"/>
    </row>
    <row r="6" spans="1:15" ht="18.75" x14ac:dyDescent="0.3">
      <c r="A6" s="9" t="s">
        <v>4</v>
      </c>
      <c r="B6" s="10">
        <v>43771124.5</v>
      </c>
      <c r="C6" s="10">
        <v>10000451</v>
      </c>
      <c r="D6" s="10">
        <f t="shared" si="0"/>
        <v>33770673.5</v>
      </c>
      <c r="E6" s="11">
        <f>F6*12</f>
        <v>8348695.3200000003</v>
      </c>
      <c r="F6" s="11">
        <v>695724.61</v>
      </c>
      <c r="G6" s="11">
        <v>519150000</v>
      </c>
      <c r="H6" s="13">
        <f t="shared" si="1"/>
        <v>1.6081470326495234E-2</v>
      </c>
      <c r="I6" s="15">
        <f>I5</f>
        <v>44226</v>
      </c>
      <c r="J6" s="17">
        <f>EDATE(I6,D6/F6)</f>
        <v>45687</v>
      </c>
      <c r="K6" s="4"/>
      <c r="L6" s="4"/>
      <c r="M6" s="4"/>
      <c r="N6" s="4"/>
      <c r="O6" s="4"/>
    </row>
    <row r="7" spans="1:15" ht="18.75" x14ac:dyDescent="0.3">
      <c r="A7" s="5" t="s">
        <v>5</v>
      </c>
      <c r="B7" s="6">
        <v>5467775.6100000003</v>
      </c>
      <c r="C7" s="6">
        <v>1501000</v>
      </c>
      <c r="D7" s="21">
        <f t="shared" si="0"/>
        <v>3966775.6100000003</v>
      </c>
      <c r="E7" s="8">
        <f>F7*12</f>
        <v>1002085.6799999999</v>
      </c>
      <c r="F7" s="8">
        <v>83507.14</v>
      </c>
      <c r="G7" s="8">
        <v>41321346.189999998</v>
      </c>
      <c r="H7" s="14">
        <f t="shared" si="1"/>
        <v>2.4251041468791992E-2</v>
      </c>
      <c r="I7" s="15">
        <f>I5</f>
        <v>44226</v>
      </c>
      <c r="J7" s="16">
        <f>EDATE(I7,D7/F7)</f>
        <v>45656</v>
      </c>
      <c r="K7" s="4"/>
      <c r="L7" s="4"/>
      <c r="M7" s="4"/>
      <c r="N7" s="4"/>
      <c r="O7" s="4"/>
    </row>
    <row r="8" spans="1:15" s="19" customFormat="1" ht="18.75" x14ac:dyDescent="0.3">
      <c r="A8" s="9" t="s">
        <v>6</v>
      </c>
      <c r="B8" s="10">
        <v>29273940.52</v>
      </c>
      <c r="C8" s="10">
        <v>15048043</v>
      </c>
      <c r="D8" s="10">
        <f t="shared" si="0"/>
        <v>14225897.52</v>
      </c>
      <c r="E8" s="11">
        <v>14225897.52</v>
      </c>
      <c r="F8" s="11">
        <v>1918889.65</v>
      </c>
      <c r="G8" s="11">
        <v>1700000000</v>
      </c>
      <c r="H8" s="13">
        <f t="shared" si="1"/>
        <v>8.3681750117647058E-3</v>
      </c>
      <c r="I8" s="18">
        <f>I5</f>
        <v>44226</v>
      </c>
      <c r="J8" s="17">
        <f>EDATE(I8,D8/F8)</f>
        <v>44438</v>
      </c>
    </row>
    <row r="9" spans="1:15" s="26" customFormat="1" ht="18.75" x14ac:dyDescent="0.3">
      <c r="A9" s="20" t="s">
        <v>7</v>
      </c>
      <c r="B9" s="21">
        <v>3850238.5</v>
      </c>
      <c r="C9" s="21">
        <v>1141830</v>
      </c>
      <c r="D9" s="21">
        <f t="shared" si="0"/>
        <v>2708408.5</v>
      </c>
      <c r="E9" s="22">
        <f>F9*12</f>
        <v>2283668.52</v>
      </c>
      <c r="F9" s="22">
        <f>190305.71</f>
        <v>190305.71</v>
      </c>
      <c r="G9" s="22">
        <v>273520000</v>
      </c>
      <c r="H9" s="23">
        <f t="shared" si="1"/>
        <v>8.3491829482304769E-3</v>
      </c>
      <c r="I9" s="24">
        <f>I5</f>
        <v>44226</v>
      </c>
      <c r="J9" s="25">
        <f>EDATE(I9,D9/F9)</f>
        <v>44650</v>
      </c>
    </row>
    <row r="10" spans="1:15" ht="18.75" x14ac:dyDescent="0.3">
      <c r="A10" s="9" t="s">
        <v>8</v>
      </c>
      <c r="B10" s="10">
        <v>107718289.64</v>
      </c>
      <c r="C10" s="10">
        <v>36846215</v>
      </c>
      <c r="D10" s="10">
        <f t="shared" si="0"/>
        <v>70872074.640000001</v>
      </c>
      <c r="E10" s="11">
        <f>F10*12</f>
        <v>30000000</v>
      </c>
      <c r="F10" s="11">
        <v>2500000</v>
      </c>
      <c r="G10" s="11">
        <v>873546237.64999998</v>
      </c>
      <c r="H10" s="13">
        <f t="shared" si="1"/>
        <v>3.4342772834447227E-2</v>
      </c>
      <c r="I10" s="15">
        <f>I5</f>
        <v>44226</v>
      </c>
      <c r="J10" s="17">
        <f>EDATE(I10,D10/F10)</f>
        <v>45076</v>
      </c>
      <c r="K10" s="4"/>
      <c r="L10" s="4"/>
      <c r="M10" s="4"/>
      <c r="N10" s="4"/>
      <c r="O10" s="4"/>
    </row>
    <row r="17" spans="5:5" x14ac:dyDescent="0.25">
      <c r="E17" s="27"/>
    </row>
  </sheetData>
  <pageMargins left="0.511811024" right="0.511811024" top="0.78740157499999996" bottom="0.78740157499999996" header="0.31496062000000002" footer="0.31496062000000002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TJES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GECELIN</dc:creator>
  <cp:lastModifiedBy>GECELIN</cp:lastModifiedBy>
  <cp:lastPrinted>2020-02-10T18:16:48Z</cp:lastPrinted>
  <dcterms:created xsi:type="dcterms:W3CDTF">2018-07-31T15:43:11Z</dcterms:created>
  <dcterms:modified xsi:type="dcterms:W3CDTF">2020-07-22T21:48:39Z</dcterms:modified>
</cp:coreProperties>
</file>