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Mapa Demonstrativo CNJ 03022025" sheetId="1" r:id="rId1"/>
  </sheets>
  <calcPr calcId="145621"/>
</workbook>
</file>

<file path=xl/calcChain.xml><?xml version="1.0" encoding="utf-8"?>
<calcChain xmlns="http://schemas.openxmlformats.org/spreadsheetml/2006/main">
  <c r="O19" i="1" l="1"/>
  <c r="P19" i="1" l="1"/>
  <c r="Q19" i="1"/>
  <c r="R19" i="1"/>
  <c r="S19" i="1"/>
  <c r="T19" i="1"/>
  <c r="O28" i="1"/>
  <c r="O29" i="1" s="1"/>
  <c r="P28" i="1"/>
  <c r="Q28" i="1"/>
  <c r="R28" i="1"/>
  <c r="S28" i="1"/>
  <c r="T28" i="1"/>
  <c r="N14" i="1"/>
  <c r="N22" i="1"/>
  <c r="N23" i="1"/>
  <c r="N24" i="1"/>
  <c r="N25" i="1"/>
  <c r="N26" i="1"/>
  <c r="N27" i="1"/>
  <c r="N21" i="1"/>
  <c r="N28" i="1" s="1"/>
  <c r="L28" i="1"/>
  <c r="L19" i="1"/>
  <c r="L29" i="1" s="1"/>
  <c r="M19" i="1"/>
  <c r="N16" i="1"/>
  <c r="N15" i="1"/>
  <c r="N17" i="1"/>
  <c r="N12" i="1"/>
  <c r="K28" i="1"/>
  <c r="K19" i="1"/>
  <c r="N19" i="1" l="1"/>
  <c r="N29" i="1" s="1"/>
  <c r="S29" i="1"/>
  <c r="Q29" i="1"/>
  <c r="T29" i="1"/>
  <c r="R29" i="1"/>
  <c r="P29" i="1"/>
  <c r="K29" i="1"/>
</calcChain>
</file>

<file path=xl/sharedStrings.xml><?xml version="1.0" encoding="utf-8"?>
<sst xmlns="http://schemas.openxmlformats.org/spreadsheetml/2006/main" count="168" uniqueCount="65">
  <si>
    <t>PODER JUDICIÁRIO</t>
  </si>
  <si>
    <t>ÓRGÃO: PODER JUDICIÁRIO DO ESTADO DO ESPIRITO SANTO</t>
  </si>
  <si>
    <t>MAPA DEMONSTRATIVO DA EXECUÇÃO ORÇAMENTÁRIA POR GRAU DE JURISDIÇÃO</t>
  </si>
  <si>
    <t xml:space="preserve">  (RESOLUÇÃO 195 CNJ, art. 9º)</t>
  </si>
  <si>
    <t>Classificação Orçamentária</t>
  </si>
  <si>
    <t>Dotação</t>
  </si>
  <si>
    <t>Execução</t>
  </si>
  <si>
    <t>Unidade Orçamentária</t>
  </si>
  <si>
    <t>Função e Subfunção
(Código)</t>
  </si>
  <si>
    <t>Programa, Ação e Subtítulo
(Código)</t>
  </si>
  <si>
    <t>Descrição</t>
  </si>
  <si>
    <t>Esfera</t>
  </si>
  <si>
    <t>Fonte</t>
  </si>
  <si>
    <t>GND</t>
  </si>
  <si>
    <t>Inicial - LOA</t>
  </si>
  <si>
    <t>Créditos Adicionais</t>
  </si>
  <si>
    <t>Contingenciado</t>
  </si>
  <si>
    <t>Disponível</t>
  </si>
  <si>
    <t>Primeiro Grau</t>
  </si>
  <si>
    <t>Segundo Grau</t>
  </si>
  <si>
    <t>Primeiro e Segundo Graus (1)</t>
  </si>
  <si>
    <t>Código</t>
  </si>
  <si>
    <t>Programa</t>
  </si>
  <si>
    <t>Ação e Subtítulo</t>
  </si>
  <si>
    <t>A</t>
  </si>
  <si>
    <t>B</t>
  </si>
  <si>
    <t>C</t>
  </si>
  <si>
    <t>D=A+B-C</t>
  </si>
  <si>
    <t>Empenhado</t>
  </si>
  <si>
    <t>Liquidado</t>
  </si>
  <si>
    <t>Pago</t>
  </si>
  <si>
    <t>Dotações para despesas obrigatórias</t>
  </si>
  <si>
    <t>030101</t>
  </si>
  <si>
    <t>TRIBUNAL DE JUSTIÇA DO ESTADO DO ESPÍRITO SANTO</t>
  </si>
  <si>
    <t>02.061</t>
  </si>
  <si>
    <t>0023.2029</t>
  </si>
  <si>
    <t>JUSTIÇA ACESSÍVEL COM SOLUÇÃO DE DEMANDAS EFETIVA, ADEQUADA E EM TEMPO RAZOÁVEL</t>
  </si>
  <si>
    <t>REMUNERAÇÃO DE PESSOAL ATIVO E ENCARGOS SOCIAIS</t>
  </si>
  <si>
    <t>F</t>
  </si>
  <si>
    <t>00000 – RECURSOS NÃO VINCULADOS DE IMPOSTOS</t>
  </si>
  <si>
    <t>SUPERAVIT FINANCEIRO</t>
  </si>
  <si>
    <t>0023.4020</t>
  </si>
  <si>
    <t>VALORIZAÇÃO E DESENVOLVIMENTO DE PESSOAS</t>
  </si>
  <si>
    <t>0023.0982</t>
  </si>
  <si>
    <t>PAGAMENTO DE PESSOAL DECORRENTE DE PROVIMENTO POR CONCURSO PUBLICO</t>
  </si>
  <si>
    <t>0023.0983</t>
  </si>
  <si>
    <t>REESTRUTURAÇÃO DE CARGOS E CARREIRAS E REVISAO DE REMUNERAÇÃO</t>
  </si>
  <si>
    <t>02.122</t>
  </si>
  <si>
    <t>0023.0006</t>
  </si>
  <si>
    <t>CONCESSÃO DE ABONO A INATIVOS E PENSIONISTAS</t>
  </si>
  <si>
    <t>Total das dotações para despesas obrigatórias</t>
  </si>
  <si>
    <t>Dotações para despesas discricionárias</t>
  </si>
  <si>
    <t>0023.2078</t>
  </si>
  <si>
    <t>EFETIVIDADE NA PRESTAÇÃO JURISDICIONAL</t>
  </si>
  <si>
    <t>000115 – PROMOJUES (BID)</t>
  </si>
  <si>
    <t>030901</t>
  </si>
  <si>
    <t>FUNDO ESPECIAL DO PODER JUDICIARIO DO ESTADO DO ESPIRITO SANTO</t>
  </si>
  <si>
    <t>ARRECADADO PELO ÓRGÃO</t>
  </si>
  <si>
    <t>Total das dotações para despesas discricionárias</t>
  </si>
  <si>
    <t>Total</t>
  </si>
  <si>
    <t>NOTA EXPLICATIVA</t>
  </si>
  <si>
    <t>EXERCÍCIO DE 2024</t>
  </si>
  <si>
    <r>
      <t>Nota Explicativa:</t>
    </r>
    <r>
      <rPr>
        <sz val="10"/>
        <rFont val="Arial"/>
        <family val="2"/>
      </rPr>
      <t xml:space="preserve"> transferência para FUNCITEC referente à descentralização orçamentária externa (doc sei 1947949) , segundo o termo de cooperação de outubro de 2022, processo 7002493-60.2022.8.08.0000 e o 1o apostilamento a que se trata o processo E-DOCS no 2022-gffk1w, para realização da segunda etapa do projeto de desenvolvimento do “SIGEX – sistema de gestão das serventias extrajudiciais do poder judiciário do estado do espírito santo”. 2023dc00001. evidenciado no anexo II da res</t>
    </r>
    <r>
      <rPr>
        <b/>
        <sz val="10"/>
        <rFont val="Arial"/>
        <family val="2"/>
      </rPr>
      <t xml:space="preserve"> CNJ </t>
    </r>
    <r>
      <rPr>
        <sz val="10"/>
        <rFont val="Arial"/>
        <family val="2"/>
      </rPr>
      <t>102/2009. E  descentralização orçamentária (doc SEI 2413468), Termo de Cooperação n° 015/2024 - TJES - FUNEPJ - DI 022/2024 - TJES/FAPES.</t>
    </r>
  </si>
  <si>
    <t>NOTA DE CREDITO RELATIVO A DESTAQUE PARA O IPAJM 2024NC0001 e 2024NC0002</t>
  </si>
  <si>
    <r>
      <t>Nota Explicativa:</t>
    </r>
    <r>
      <rPr>
        <sz val="10"/>
        <rFont val="Arial"/>
        <family val="2"/>
      </rPr>
      <t xml:space="preserve"> Transferência referente a descentralização de crédito para pagamento de abono de inativos conforme termo de cooperação nº 20/2024 e atos 1546/2024 e 1547/2024.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</si>
</sst>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;&quot;-&quot;#,##0&quot; &quot;;&quot;- &quot;;@&quot; &quot;"/>
    <numFmt numFmtId="165" formatCode="#,##0.00&quot; &quot;;&quot;-&quot;#,##0.00&quot; &quot;;&quot;-&quot;#&quot; &quot;;@&quot; &quot;"/>
  </numFmts>
  <fonts count="3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Arial1"/>
    </font>
    <font>
      <b/>
      <sz val="9"/>
      <color rgb="FF000000"/>
      <name val="Arial"/>
      <family val="2"/>
    </font>
    <font>
      <sz val="8"/>
      <color rgb="FF000000"/>
      <name val="Tahoma"/>
      <family val="2"/>
    </font>
    <font>
      <b/>
      <sz val="14"/>
      <color rgb="FF000000"/>
      <name val="Arial"/>
      <family val="2"/>
    </font>
    <font>
      <sz val="8"/>
      <name val="Tahoma"/>
      <family val="2"/>
    </font>
    <font>
      <sz val="10"/>
      <name val="Arial1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9"/>
      <name val="Arial"/>
      <family val="2"/>
    </font>
    <font>
      <sz val="10"/>
      <name val="Arial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4" fillId="2" borderId="0"/>
    <xf numFmtId="0" fontId="4" fillId="3" borderId="0"/>
    <xf numFmtId="0" fontId="2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2" fillId="0" borderId="0"/>
    <xf numFmtId="0" fontId="14" fillId="8" borderId="1"/>
    <xf numFmtId="0" fontId="15" fillId="0" borderId="0"/>
    <xf numFmtId="0" fontId="2" fillId="0" borderId="0"/>
    <xf numFmtId="0" fontId="2" fillId="0" borderId="0"/>
    <xf numFmtId="165" fontId="2" fillId="0" borderId="0"/>
    <xf numFmtId="0" fontId="5" fillId="0" borderId="0"/>
    <xf numFmtId="0" fontId="24" fillId="0" borderId="0"/>
    <xf numFmtId="0" fontId="25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 applyBorder="1"/>
    <xf numFmtId="0" fontId="17" fillId="0" borderId="0" xfId="0" applyFont="1" applyFill="1" applyBorder="1" applyAlignment="1"/>
    <xf numFmtId="0" fontId="16" fillId="0" borderId="0" xfId="0" applyFont="1"/>
    <xf numFmtId="0" fontId="16" fillId="0" borderId="0" xfId="0" applyFont="1" applyBorder="1"/>
    <xf numFmtId="165" fontId="16" fillId="0" borderId="0" xfId="0" applyNumberFormat="1" applyFont="1" applyBorder="1"/>
    <xf numFmtId="0" fontId="18" fillId="0" borderId="2" xfId="0" applyFont="1" applyBorder="1" applyAlignment="1"/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8" fillId="9" borderId="3" xfId="16" applyFont="1" applyFill="1" applyBorder="1" applyAlignment="1">
      <alignment horizontal="center" vertical="center" wrapText="1"/>
    </xf>
    <xf numFmtId="165" fontId="18" fillId="9" borderId="3" xfId="16" applyNumberFormat="1" applyFont="1" applyFill="1" applyBorder="1" applyAlignment="1">
      <alignment horizontal="center" vertical="center" wrapText="1"/>
    </xf>
    <xf numFmtId="49" fontId="18" fillId="9" borderId="3" xfId="16" applyNumberFormat="1" applyFont="1" applyFill="1" applyBorder="1" applyAlignment="1">
      <alignment horizontal="left" vertical="center" wrapText="1"/>
    </xf>
    <xf numFmtId="49" fontId="19" fillId="9" borderId="3" xfId="14" applyNumberFormat="1" applyFont="1" applyFill="1" applyBorder="1" applyAlignment="1" applyProtection="1">
      <alignment horizontal="center" vertical="center"/>
    </xf>
    <xf numFmtId="0" fontId="19" fillId="9" borderId="3" xfId="14" applyFont="1" applyFill="1" applyBorder="1" applyAlignment="1" applyProtection="1">
      <alignment horizontal="center" vertical="center" wrapText="1"/>
    </xf>
    <xf numFmtId="49" fontId="19" fillId="9" borderId="3" xfId="14" applyNumberFormat="1" applyFont="1" applyFill="1" applyBorder="1" applyAlignment="1" applyProtection="1">
      <alignment horizontal="center" vertical="center" wrapText="1"/>
    </xf>
    <xf numFmtId="164" fontId="19" fillId="9" borderId="3" xfId="14" applyNumberFormat="1" applyFont="1" applyFill="1" applyBorder="1" applyAlignment="1" applyProtection="1">
      <alignment horizontal="center" vertical="center" wrapText="1"/>
    </xf>
    <xf numFmtId="164" fontId="19" fillId="9" borderId="3" xfId="15" applyNumberFormat="1" applyFont="1" applyFill="1" applyBorder="1" applyAlignment="1" applyProtection="1">
      <alignment horizontal="center" vertical="center" wrapText="1"/>
    </xf>
    <xf numFmtId="49" fontId="19" fillId="9" borderId="3" xfId="15" applyNumberFormat="1" applyFont="1" applyFill="1" applyBorder="1" applyAlignment="1" applyProtection="1">
      <alignment horizontal="center" vertical="center"/>
    </xf>
    <xf numFmtId="0" fontId="19" fillId="9" borderId="3" xfId="15" applyFont="1" applyFill="1" applyBorder="1" applyAlignment="1" applyProtection="1">
      <alignment horizontal="center" vertical="center" wrapText="1"/>
    </xf>
    <xf numFmtId="0" fontId="19" fillId="9" borderId="3" xfId="0" applyFont="1" applyFill="1" applyBorder="1" applyAlignment="1">
      <alignment horizontal="center" vertical="top" wrapText="1"/>
    </xf>
    <xf numFmtId="49" fontId="16" fillId="9" borderId="3" xfId="16" applyNumberFormat="1" applyFont="1" applyFill="1" applyBorder="1" applyAlignment="1">
      <alignment horizontal="center" vertical="center" wrapText="1"/>
    </xf>
    <xf numFmtId="49" fontId="18" fillId="9" borderId="3" xfId="16" applyNumberFormat="1" applyFont="1" applyFill="1" applyBorder="1" applyAlignment="1">
      <alignment horizontal="center" vertical="center" wrapText="1"/>
    </xf>
    <xf numFmtId="164" fontId="18" fillId="9" borderId="3" xfId="21" applyNumberFormat="1" applyFont="1" applyFill="1" applyBorder="1" applyAlignment="1" applyProtection="1">
      <alignment horizontal="right" vertical="center"/>
    </xf>
    <xf numFmtId="49" fontId="19" fillId="9" borderId="3" xfId="15" applyNumberFormat="1" applyFont="1" applyFill="1" applyBorder="1" applyAlignment="1" applyProtection="1">
      <alignment horizontal="center" vertical="center" wrapText="1"/>
    </xf>
    <xf numFmtId="164" fontId="18" fillId="9" borderId="3" xfId="21" applyNumberFormat="1" applyFont="1" applyFill="1" applyBorder="1" applyAlignment="1" applyProtection="1">
      <alignment horizontal="center" vertical="center" wrapText="1"/>
    </xf>
    <xf numFmtId="165" fontId="17" fillId="0" borderId="0" xfId="0" applyNumberFormat="1" applyFont="1" applyFill="1" applyBorder="1" applyAlignment="1"/>
    <xf numFmtId="4" fontId="17" fillId="0" borderId="0" xfId="0" applyNumberFormat="1" applyFont="1" applyFill="1" applyBorder="1" applyAlignment="1"/>
    <xf numFmtId="10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/>
    <xf numFmtId="49" fontId="21" fillId="9" borderId="3" xfId="15" applyNumberFormat="1" applyFont="1" applyFill="1" applyBorder="1" applyAlignment="1" applyProtection="1">
      <alignment horizontal="center" vertical="center"/>
    </xf>
    <xf numFmtId="0" fontId="21" fillId="9" borderId="3" xfId="15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3" xfId="14" applyFont="1" applyFill="1" applyBorder="1" applyAlignment="1" applyProtection="1">
      <alignment horizontal="center" vertical="center" wrapText="1"/>
    </xf>
    <xf numFmtId="164" fontId="21" fillId="9" borderId="3" xfId="14" applyNumberFormat="1" applyFont="1" applyFill="1" applyBorder="1" applyAlignment="1" applyProtection="1">
      <alignment horizontal="center" vertical="center" wrapText="1"/>
    </xf>
    <xf numFmtId="164" fontId="21" fillId="9" borderId="3" xfId="14" applyNumberFormat="1" applyFont="1" applyFill="1" applyBorder="1" applyAlignment="1" applyProtection="1">
      <alignment horizontal="right" vertical="center" wrapText="1"/>
    </xf>
    <xf numFmtId="164" fontId="21" fillId="9" borderId="3" xfId="15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/>
    <xf numFmtId="0" fontId="23" fillId="0" borderId="0" xfId="0" applyFont="1"/>
    <xf numFmtId="4" fontId="26" fillId="0" borderId="3" xfId="23" applyNumberFormat="1" applyFont="1" applyFill="1" applyBorder="1" applyAlignment="1">
      <alignment horizontal="center" vertical="center" wrapText="1"/>
    </xf>
    <xf numFmtId="3" fontId="26" fillId="0" borderId="3" xfId="23" applyNumberFormat="1" applyFont="1" applyFill="1" applyBorder="1" applyAlignment="1">
      <alignment horizontal="center" vertical="center" wrapText="1"/>
    </xf>
    <xf numFmtId="3" fontId="21" fillId="0" borderId="3" xfId="23" applyNumberFormat="1" applyFont="1" applyFill="1" applyBorder="1" applyAlignment="1">
      <alignment horizontal="center" vertical="center" wrapText="1"/>
    </xf>
    <xf numFmtId="164" fontId="18" fillId="9" borderId="3" xfId="21" applyNumberFormat="1" applyFont="1" applyFill="1" applyBorder="1" applyAlignment="1" applyProtection="1">
      <alignment horizontal="center" vertical="center"/>
    </xf>
    <xf numFmtId="4" fontId="21" fillId="0" borderId="3" xfId="23" applyNumberFormat="1" applyFont="1" applyFill="1" applyBorder="1" applyAlignment="1">
      <alignment horizontal="center" vertical="center" wrapText="1"/>
    </xf>
    <xf numFmtId="49" fontId="21" fillId="9" borderId="3" xfId="14" applyNumberFormat="1" applyFont="1" applyFill="1" applyBorder="1" applyAlignment="1" applyProtection="1">
      <alignment horizontal="center" vertical="center" wrapText="1"/>
    </xf>
    <xf numFmtId="49" fontId="21" fillId="9" borderId="3" xfId="15" applyNumberFormat="1" applyFont="1" applyFill="1" applyBorder="1" applyAlignment="1" applyProtection="1">
      <alignment horizontal="center" vertical="center" wrapText="1"/>
    </xf>
    <xf numFmtId="164" fontId="19" fillId="9" borderId="3" xfId="14" applyNumberFormat="1" applyFont="1" applyFill="1" applyBorder="1" applyAlignment="1" applyProtection="1">
      <alignment horizontal="center" vertical="center" wrapText="1"/>
    </xf>
    <xf numFmtId="164" fontId="19" fillId="9" borderId="3" xfId="15" applyNumberFormat="1" applyFont="1" applyFill="1" applyBorder="1" applyAlignment="1" applyProtection="1">
      <alignment horizontal="center" vertical="center" wrapText="1"/>
    </xf>
    <xf numFmtId="164" fontId="27" fillId="9" borderId="3" xfId="21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8" fillId="9" borderId="3" xfId="16" applyNumberFormat="1" applyFont="1" applyFill="1" applyBorder="1" applyAlignment="1">
      <alignment horizontal="left" vertical="center" wrapText="1"/>
    </xf>
    <xf numFmtId="0" fontId="18" fillId="9" borderId="3" xfId="16" applyFont="1" applyFill="1" applyBorder="1" applyAlignment="1">
      <alignment horizontal="center" vertical="center" wrapText="1"/>
    </xf>
    <xf numFmtId="49" fontId="16" fillId="9" borderId="3" xfId="16" applyNumberFormat="1" applyFont="1" applyFill="1" applyBorder="1" applyAlignment="1">
      <alignment horizontal="center" vertical="center" wrapText="1"/>
    </xf>
    <xf numFmtId="0" fontId="18" fillId="0" borderId="4" xfId="16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0" fillId="9" borderId="3" xfId="0" applyFill="1" applyBorder="1"/>
    <xf numFmtId="0" fontId="21" fillId="0" borderId="3" xfId="0" applyFont="1" applyFill="1" applyBorder="1" applyAlignment="1">
      <alignment vertical="center" wrapText="1"/>
    </xf>
    <xf numFmtId="4" fontId="22" fillId="10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 wrapText="1"/>
    </xf>
    <xf numFmtId="164" fontId="19" fillId="9" borderId="3" xfId="15" applyNumberFormat="1" applyFont="1" applyFill="1" applyBorder="1" applyAlignment="1" applyProtection="1">
      <alignment horizontal="center" vertical="center" wrapText="1"/>
    </xf>
    <xf numFmtId="164" fontId="19" fillId="9" borderId="3" xfId="15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/>
    <xf numFmtId="164" fontId="19" fillId="9" borderId="3" xfId="15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Fill="1" applyBorder="1" applyAlignment="1"/>
    <xf numFmtId="0" fontId="21" fillId="9" borderId="3" xfId="15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3" xfId="14" applyFont="1" applyFill="1" applyBorder="1" applyAlignment="1" applyProtection="1">
      <alignment horizontal="center" vertical="center" wrapText="1"/>
    </xf>
    <xf numFmtId="164" fontId="27" fillId="9" borderId="3" xfId="21" applyNumberFormat="1" applyFont="1" applyFill="1" applyBorder="1" applyAlignment="1" applyProtection="1">
      <alignment horizontal="center" vertical="center" wrapText="1"/>
    </xf>
  </cellXfs>
  <cellStyles count="3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" xfId="0" builtinId="0" customBuiltin="1"/>
    <cellStyle name="Normal 15" xfId="14"/>
    <cellStyle name="Normal 17" xfId="15"/>
    <cellStyle name="Normal 2" xfId="16"/>
    <cellStyle name="Normal 3" xfId="23"/>
    <cellStyle name="Normal 4" xfId="24"/>
    <cellStyle name="Normal 4 2" xfId="25"/>
    <cellStyle name="Normal 4 2 2" xfId="29"/>
    <cellStyle name="Normal 4 3" xfId="28"/>
    <cellStyle name="Normal 5" xfId="26"/>
    <cellStyle name="Normal 5 2" xfId="30"/>
    <cellStyle name="Note" xfId="17"/>
    <cellStyle name="Porcentagem 2" xfId="27"/>
    <cellStyle name="Porcentagem 2 2" xfId="31"/>
    <cellStyle name="Result" xfId="18"/>
    <cellStyle name="Status" xfId="19"/>
    <cellStyle name="Text" xfId="20"/>
    <cellStyle name="Vírgula 2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7"/>
  <sheetViews>
    <sheetView showGridLines="0" tabSelected="1" topLeftCell="A10" workbookViewId="0">
      <selection activeCell="F41" sqref="F41"/>
    </sheetView>
  </sheetViews>
  <sheetFormatPr defaultRowHeight="12.75" customHeight="1"/>
  <cols>
    <col min="1" max="1" width="7.140625" style="3" customWidth="1"/>
    <col min="2" max="2" width="20.140625" style="3" customWidth="1"/>
    <col min="3" max="3" width="10.42578125" style="3" customWidth="1"/>
    <col min="4" max="4" width="11.28515625" style="3" customWidth="1"/>
    <col min="5" max="5" width="39.5703125" style="3" customWidth="1"/>
    <col min="6" max="6" width="25.42578125" style="3" customWidth="1"/>
    <col min="7" max="7" width="6.5703125" style="3" customWidth="1"/>
    <col min="8" max="8" width="6.7109375" style="3" customWidth="1"/>
    <col min="9" max="9" width="19.85546875" style="3" customWidth="1"/>
    <col min="10" max="10" width="4.7109375" style="3" customWidth="1"/>
    <col min="11" max="11" width="15.85546875" style="3" customWidth="1"/>
    <col min="12" max="12" width="14.7109375" style="27" customWidth="1"/>
    <col min="13" max="13" width="15.28515625" style="3" customWidth="1"/>
    <col min="14" max="14" width="15.85546875" style="3" customWidth="1"/>
    <col min="15" max="15" width="19.85546875" style="3" customWidth="1"/>
    <col min="16" max="16" width="21.5703125" style="3" customWidth="1"/>
    <col min="17" max="17" width="21.42578125" style="3" customWidth="1"/>
    <col min="18" max="18" width="17.140625" style="3" customWidth="1"/>
    <col min="19" max="20" width="15.85546875" style="3" customWidth="1"/>
    <col min="21" max="23" width="13.42578125" style="3" customWidth="1"/>
    <col min="24" max="257" width="9.7109375" style="3" customWidth="1"/>
  </cols>
  <sheetData>
    <row r="1" spans="1:23" ht="12.7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  <c r="T1" s="2"/>
      <c r="U1" s="2"/>
      <c r="V1" s="2"/>
      <c r="W1" s="2"/>
    </row>
    <row r="2" spans="1:23" ht="12.7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2"/>
      <c r="S2" s="2"/>
      <c r="T2" s="2"/>
      <c r="U2" s="2"/>
      <c r="V2" s="2"/>
      <c r="W2" s="2"/>
    </row>
    <row r="3" spans="1:23" ht="12.75" customHeight="1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2"/>
      <c r="S3" s="2"/>
      <c r="T3" s="2"/>
      <c r="U3" s="2"/>
      <c r="V3" s="2"/>
      <c r="W3" s="2"/>
    </row>
    <row r="4" spans="1:23" ht="12.75" customHeight="1">
      <c r="A4" s="51" t="s">
        <v>61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2"/>
      <c r="S4" s="2"/>
      <c r="T4" s="2"/>
      <c r="U4" s="2"/>
      <c r="V4" s="2"/>
      <c r="W4" s="2"/>
    </row>
    <row r="5" spans="1:23" ht="12.75" customHeight="1">
      <c r="A5" s="4"/>
      <c r="B5" s="4"/>
      <c r="C5" s="4"/>
      <c r="D5" s="4"/>
      <c r="E5" s="5"/>
      <c r="F5" s="5"/>
      <c r="G5" s="5"/>
      <c r="H5" s="1"/>
      <c r="I5" s="1"/>
      <c r="J5" s="1"/>
      <c r="K5" s="5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2.75" customHeight="1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2"/>
      <c r="S6" s="2"/>
      <c r="T6" s="2"/>
      <c r="U6" s="2"/>
      <c r="V6" s="2"/>
      <c r="W6" s="2"/>
    </row>
    <row r="7" spans="1:23" ht="13.9" customHeight="1">
      <c r="A7" s="50"/>
      <c r="B7" s="50"/>
      <c r="C7" s="7"/>
      <c r="D7" s="7"/>
      <c r="E7" s="7"/>
      <c r="F7" s="8"/>
      <c r="G7" s="9"/>
      <c r="H7" s="9"/>
      <c r="I7" s="9"/>
      <c r="J7" s="9"/>
      <c r="K7" s="9"/>
      <c r="L7" s="10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2.75" customHeight="1">
      <c r="A8" s="54" t="s">
        <v>4</v>
      </c>
      <c r="B8" s="54"/>
      <c r="C8" s="54"/>
      <c r="D8" s="54"/>
      <c r="E8" s="54"/>
      <c r="F8" s="54"/>
      <c r="G8" s="54"/>
      <c r="H8" s="54"/>
      <c r="I8" s="54"/>
      <c r="J8" s="54"/>
      <c r="K8" s="54" t="s">
        <v>5</v>
      </c>
      <c r="L8" s="54"/>
      <c r="M8" s="54"/>
      <c r="N8" s="54"/>
      <c r="O8" s="54" t="s">
        <v>6</v>
      </c>
      <c r="P8" s="54"/>
      <c r="Q8" s="54"/>
      <c r="R8" s="54"/>
      <c r="S8" s="54"/>
      <c r="T8" s="54"/>
      <c r="U8" s="54"/>
      <c r="V8" s="54"/>
      <c r="W8" s="54"/>
    </row>
    <row r="9" spans="1:23" ht="24" customHeight="1">
      <c r="A9" s="54" t="s">
        <v>7</v>
      </c>
      <c r="B9" s="54"/>
      <c r="C9" s="54" t="s">
        <v>8</v>
      </c>
      <c r="D9" s="54" t="s">
        <v>9</v>
      </c>
      <c r="E9" s="54" t="s">
        <v>10</v>
      </c>
      <c r="F9" s="54"/>
      <c r="G9" s="54" t="s">
        <v>11</v>
      </c>
      <c r="H9" s="54" t="s">
        <v>12</v>
      </c>
      <c r="I9" s="54"/>
      <c r="J9" s="54" t="s">
        <v>13</v>
      </c>
      <c r="K9" s="11" t="s">
        <v>14</v>
      </c>
      <c r="L9" s="12" t="s">
        <v>15</v>
      </c>
      <c r="M9" s="11" t="s">
        <v>16</v>
      </c>
      <c r="N9" s="11" t="s">
        <v>17</v>
      </c>
      <c r="O9" s="54" t="s">
        <v>18</v>
      </c>
      <c r="P9" s="54"/>
      <c r="Q9" s="54"/>
      <c r="R9" s="54" t="s">
        <v>19</v>
      </c>
      <c r="S9" s="54"/>
      <c r="T9" s="54"/>
      <c r="U9" s="54" t="s">
        <v>20</v>
      </c>
      <c r="V9" s="54"/>
      <c r="W9" s="54"/>
    </row>
    <row r="10" spans="1:23" ht="24.75" customHeight="1">
      <c r="A10" s="11" t="s">
        <v>21</v>
      </c>
      <c r="B10" s="11" t="s">
        <v>10</v>
      </c>
      <c r="C10" s="54"/>
      <c r="D10" s="54"/>
      <c r="E10" s="11" t="s">
        <v>22</v>
      </c>
      <c r="F10" s="11" t="s">
        <v>23</v>
      </c>
      <c r="G10" s="54"/>
      <c r="H10" s="11" t="s">
        <v>21</v>
      </c>
      <c r="I10" s="11" t="s">
        <v>10</v>
      </c>
      <c r="J10" s="54"/>
      <c r="K10" s="11" t="s">
        <v>24</v>
      </c>
      <c r="L10" s="12" t="s">
        <v>25</v>
      </c>
      <c r="M10" s="11" t="s">
        <v>26</v>
      </c>
      <c r="N10" s="11" t="s">
        <v>27</v>
      </c>
      <c r="O10" s="11" t="s">
        <v>28</v>
      </c>
      <c r="P10" s="11" t="s">
        <v>29</v>
      </c>
      <c r="Q10" s="11" t="s">
        <v>30</v>
      </c>
      <c r="R10" s="11" t="s">
        <v>28</v>
      </c>
      <c r="S10" s="11" t="s">
        <v>29</v>
      </c>
      <c r="T10" s="11" t="s">
        <v>30</v>
      </c>
      <c r="U10" s="11" t="s">
        <v>28</v>
      </c>
      <c r="V10" s="11" t="s">
        <v>29</v>
      </c>
      <c r="W10" s="11" t="s">
        <v>30</v>
      </c>
    </row>
    <row r="11" spans="1:23" ht="12.75" customHeight="1">
      <c r="A11" s="53" t="s">
        <v>31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33.200000000000003" customHeight="1">
      <c r="A12" s="14" t="s">
        <v>32</v>
      </c>
      <c r="B12" s="15" t="s">
        <v>33</v>
      </c>
      <c r="C12" s="16" t="s">
        <v>34</v>
      </c>
      <c r="D12" s="45" t="s">
        <v>35</v>
      </c>
      <c r="E12" s="15" t="s">
        <v>36</v>
      </c>
      <c r="F12" s="15" t="s">
        <v>37</v>
      </c>
      <c r="G12" s="15" t="s">
        <v>38</v>
      </c>
      <c r="H12" s="15">
        <v>1500</v>
      </c>
      <c r="I12" s="15" t="s">
        <v>39</v>
      </c>
      <c r="J12" s="15">
        <v>1</v>
      </c>
      <c r="K12" s="17">
        <v>1040749291</v>
      </c>
      <c r="L12" s="17">
        <v>41833228.350000001</v>
      </c>
      <c r="M12" s="42">
        <v>-51400000</v>
      </c>
      <c r="N12" s="35">
        <f>K12+L12+M12</f>
        <v>1031182519.3499999</v>
      </c>
      <c r="O12" s="17">
        <v>817279722</v>
      </c>
      <c r="P12" s="17">
        <v>790258005</v>
      </c>
      <c r="Q12" s="17">
        <v>789095052</v>
      </c>
      <c r="R12" s="17">
        <v>213902797</v>
      </c>
      <c r="S12" s="17">
        <v>209393869</v>
      </c>
      <c r="T12" s="17">
        <v>208883058</v>
      </c>
      <c r="U12" s="17">
        <v>0</v>
      </c>
      <c r="V12" s="17">
        <v>0</v>
      </c>
      <c r="W12" s="17">
        <v>0</v>
      </c>
    </row>
    <row r="13" spans="1:23" ht="33.200000000000003" customHeight="1">
      <c r="A13" s="14" t="s">
        <v>32</v>
      </c>
      <c r="B13" s="15" t="s">
        <v>33</v>
      </c>
      <c r="C13" s="16" t="s">
        <v>34</v>
      </c>
      <c r="D13" s="16" t="s">
        <v>35</v>
      </c>
      <c r="E13" s="15" t="s">
        <v>36</v>
      </c>
      <c r="F13" s="15" t="s">
        <v>37</v>
      </c>
      <c r="G13" s="15" t="s">
        <v>38</v>
      </c>
      <c r="H13" s="15">
        <v>2500</v>
      </c>
      <c r="I13" s="15" t="s">
        <v>40</v>
      </c>
      <c r="J13" s="15">
        <v>1</v>
      </c>
      <c r="K13" s="17">
        <v>0</v>
      </c>
      <c r="L13" s="17"/>
      <c r="M13" s="17">
        <v>0</v>
      </c>
      <c r="N13" s="18"/>
      <c r="O13" s="17"/>
      <c r="P13" s="17"/>
      <c r="Q13" s="17"/>
      <c r="R13" s="17"/>
      <c r="S13" s="17"/>
      <c r="T13" s="17"/>
      <c r="U13" s="17">
        <v>0</v>
      </c>
      <c r="V13" s="17">
        <v>0</v>
      </c>
      <c r="W13" s="17">
        <v>0</v>
      </c>
    </row>
    <row r="14" spans="1:23" ht="32.1" customHeight="1">
      <c r="A14" s="14" t="s">
        <v>32</v>
      </c>
      <c r="B14" s="15" t="s">
        <v>33</v>
      </c>
      <c r="C14" s="16" t="s">
        <v>34</v>
      </c>
      <c r="D14" s="45" t="s">
        <v>41</v>
      </c>
      <c r="E14" s="15" t="s">
        <v>36</v>
      </c>
      <c r="F14" s="15" t="s">
        <v>42</v>
      </c>
      <c r="G14" s="15" t="s">
        <v>38</v>
      </c>
      <c r="H14" s="15">
        <v>1500</v>
      </c>
      <c r="I14" s="15" t="s">
        <v>39</v>
      </c>
      <c r="J14" s="15">
        <v>3</v>
      </c>
      <c r="K14" s="17">
        <v>171845036</v>
      </c>
      <c r="L14" s="17"/>
      <c r="M14" s="44">
        <v>-8000000</v>
      </c>
      <c r="N14" s="37">
        <f>K14+L14+M14</f>
        <v>163845036</v>
      </c>
      <c r="O14" s="64">
        <v>121572463.56999999</v>
      </c>
      <c r="P14" s="64">
        <v>119427463.56999999</v>
      </c>
      <c r="Q14" s="64">
        <v>119143085.42000002</v>
      </c>
      <c r="R14" s="64">
        <v>47365584.230000004</v>
      </c>
      <c r="S14" s="64">
        <v>47332817.420000002</v>
      </c>
      <c r="T14" s="64">
        <v>47252370.879999995</v>
      </c>
      <c r="U14" s="17">
        <v>0</v>
      </c>
      <c r="V14" s="17">
        <v>0</v>
      </c>
      <c r="W14" s="17">
        <v>0</v>
      </c>
    </row>
    <row r="15" spans="1:23" ht="32.1" customHeight="1">
      <c r="A15" s="19" t="s">
        <v>32</v>
      </c>
      <c r="B15" s="20" t="s">
        <v>33</v>
      </c>
      <c r="C15" s="16" t="s">
        <v>34</v>
      </c>
      <c r="D15" s="45" t="s">
        <v>43</v>
      </c>
      <c r="E15" s="21" t="s">
        <v>36</v>
      </c>
      <c r="F15" s="21" t="s">
        <v>44</v>
      </c>
      <c r="G15" s="15" t="s">
        <v>38</v>
      </c>
      <c r="H15" s="15">
        <v>1500</v>
      </c>
      <c r="I15" s="15" t="s">
        <v>39</v>
      </c>
      <c r="J15" s="15">
        <v>1</v>
      </c>
      <c r="K15" s="17">
        <v>1000</v>
      </c>
      <c r="L15" s="17"/>
      <c r="M15" s="17">
        <v>0</v>
      </c>
      <c r="N15" s="37">
        <f t="shared" ref="N15:N17" si="0">K15+L15-M15</f>
        <v>1000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</row>
    <row r="16" spans="1:23" ht="33.75" customHeight="1">
      <c r="A16" s="19" t="s">
        <v>32</v>
      </c>
      <c r="B16" s="20" t="s">
        <v>33</v>
      </c>
      <c r="C16" s="16" t="s">
        <v>34</v>
      </c>
      <c r="D16" s="45" t="s">
        <v>45</v>
      </c>
      <c r="E16" s="15" t="s">
        <v>36</v>
      </c>
      <c r="F16" s="15" t="s">
        <v>46</v>
      </c>
      <c r="G16" s="15" t="s">
        <v>38</v>
      </c>
      <c r="H16" s="15">
        <v>1500</v>
      </c>
      <c r="I16" s="15" t="s">
        <v>39</v>
      </c>
      <c r="J16" s="15">
        <v>1</v>
      </c>
      <c r="K16" s="17">
        <v>1000</v>
      </c>
      <c r="L16" s="17"/>
      <c r="M16" s="17">
        <v>0</v>
      </c>
      <c r="N16" s="37">
        <f>K16+L16-M16</f>
        <v>1000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</row>
    <row r="17" spans="1:257" s="39" customFormat="1" ht="33.75" customHeight="1">
      <c r="A17" s="31" t="s">
        <v>32</v>
      </c>
      <c r="B17" s="20" t="s">
        <v>33</v>
      </c>
      <c r="C17" s="16" t="s">
        <v>47</v>
      </c>
      <c r="D17" s="45" t="s">
        <v>48</v>
      </c>
      <c r="E17" s="32" t="s">
        <v>36</v>
      </c>
      <c r="F17" s="33" t="s">
        <v>49</v>
      </c>
      <c r="G17" s="32" t="s">
        <v>38</v>
      </c>
      <c r="H17" s="32">
        <v>1500</v>
      </c>
      <c r="I17" s="34" t="s">
        <v>39</v>
      </c>
      <c r="J17" s="34">
        <v>1</v>
      </c>
      <c r="K17" s="35">
        <v>1000</v>
      </c>
      <c r="L17" s="41">
        <v>1400000</v>
      </c>
      <c r="M17" s="36"/>
      <c r="N17" s="18">
        <f t="shared" si="0"/>
        <v>1401000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</row>
    <row r="18" spans="1:257" ht="13.5" customHeight="1">
      <c r="A18" s="22"/>
      <c r="B18" s="22"/>
      <c r="C18" s="22"/>
      <c r="D18" s="22"/>
      <c r="E18" s="22"/>
      <c r="F18" s="13"/>
      <c r="G18" s="23"/>
      <c r="H18" s="22"/>
      <c r="I18" s="22"/>
      <c r="J18" s="22"/>
      <c r="K18" s="24"/>
      <c r="L18" s="24"/>
      <c r="M18" s="24"/>
      <c r="N18" s="24">
        <v>0</v>
      </c>
      <c r="O18" s="24"/>
      <c r="P18" s="24"/>
      <c r="Q18" s="24"/>
      <c r="R18" s="24"/>
      <c r="S18" s="24"/>
      <c r="T18" s="24"/>
      <c r="U18" s="24"/>
      <c r="V18" s="24"/>
      <c r="W18" s="24"/>
    </row>
    <row r="19" spans="1:257" ht="13.5" customHeight="1">
      <c r="A19" s="55" t="s">
        <v>50</v>
      </c>
      <c r="B19" s="55"/>
      <c r="C19" s="55"/>
      <c r="D19" s="55"/>
      <c r="E19" s="55"/>
      <c r="F19" s="55"/>
      <c r="G19" s="55"/>
      <c r="H19" s="55"/>
      <c r="I19" s="55"/>
      <c r="J19" s="55"/>
      <c r="K19" s="24">
        <f>SUM(K12:K18)</f>
        <v>1212597327</v>
      </c>
      <c r="L19" s="24">
        <f t="shared" ref="L19:N19" si="1">SUM(L12:L18)</f>
        <v>43233228.350000001</v>
      </c>
      <c r="M19" s="24">
        <f t="shared" si="1"/>
        <v>-59400000</v>
      </c>
      <c r="N19" s="24">
        <f t="shared" si="1"/>
        <v>1196430555.3499999</v>
      </c>
      <c r="O19" s="24">
        <f>SUM(O12:O18)</f>
        <v>938852185.56999993</v>
      </c>
      <c r="P19" s="24">
        <f t="shared" ref="P19" si="2">SUM(P12:P18)</f>
        <v>909685468.56999993</v>
      </c>
      <c r="Q19" s="24">
        <f t="shared" ref="Q19" si="3">SUM(Q12:Q18)</f>
        <v>908238137.42000008</v>
      </c>
      <c r="R19" s="24">
        <f t="shared" ref="R19" si="4">SUM(R12:R18)</f>
        <v>261268381.23000002</v>
      </c>
      <c r="S19" s="24">
        <f t="shared" ref="S19" si="5">SUM(S12:S18)</f>
        <v>256726686.42000002</v>
      </c>
      <c r="T19" s="24">
        <f t="shared" ref="T19" si="6">SUM(T12:T18)</f>
        <v>256135428.88</v>
      </c>
      <c r="U19" s="24">
        <v>0</v>
      </c>
      <c r="V19" s="24">
        <v>0</v>
      </c>
      <c r="W19" s="24">
        <v>0</v>
      </c>
    </row>
    <row r="20" spans="1:257" ht="13.5" customHeight="1">
      <c r="A20" s="53" t="s">
        <v>51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57" ht="33.200000000000003" customHeight="1">
      <c r="A21" s="19" t="s">
        <v>32</v>
      </c>
      <c r="B21" s="20" t="s">
        <v>33</v>
      </c>
      <c r="C21" s="25" t="s">
        <v>34</v>
      </c>
      <c r="D21" s="46" t="s">
        <v>52</v>
      </c>
      <c r="E21" s="20" t="s">
        <v>36</v>
      </c>
      <c r="F21" s="20" t="s">
        <v>53</v>
      </c>
      <c r="G21" s="20" t="s">
        <v>38</v>
      </c>
      <c r="H21" s="20">
        <v>1754</v>
      </c>
      <c r="I21" s="20" t="s">
        <v>54</v>
      </c>
      <c r="J21" s="20">
        <v>3</v>
      </c>
      <c r="K21" s="18">
        <v>17645725</v>
      </c>
      <c r="L21" s="17">
        <v>0</v>
      </c>
      <c r="M21" s="17">
        <v>0</v>
      </c>
      <c r="N21" s="37">
        <f t="shared" ref="N21:N27" si="7">K21+L21-M21</f>
        <v>17645725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8">
        <v>0</v>
      </c>
      <c r="V21" s="18"/>
      <c r="W21" s="18"/>
    </row>
    <row r="22" spans="1:257" ht="33.200000000000003" customHeight="1">
      <c r="A22" s="19" t="s">
        <v>32</v>
      </c>
      <c r="B22" s="20" t="s">
        <v>33</v>
      </c>
      <c r="C22" s="25" t="s">
        <v>34</v>
      </c>
      <c r="D22" s="46" t="s">
        <v>52</v>
      </c>
      <c r="E22" s="20" t="s">
        <v>36</v>
      </c>
      <c r="F22" s="20" t="s">
        <v>53</v>
      </c>
      <c r="G22" s="20" t="s">
        <v>38</v>
      </c>
      <c r="H22" s="20">
        <v>1754</v>
      </c>
      <c r="I22" s="20" t="s">
        <v>54</v>
      </c>
      <c r="J22" s="20">
        <v>4</v>
      </c>
      <c r="K22" s="18">
        <v>3049525</v>
      </c>
      <c r="L22" s="40"/>
      <c r="M22" s="17"/>
      <c r="N22" s="37">
        <f t="shared" si="7"/>
        <v>3049525</v>
      </c>
      <c r="O22" s="69">
        <v>10574496</v>
      </c>
      <c r="P22" s="69">
        <v>1124520</v>
      </c>
      <c r="Q22" s="69">
        <v>1124520</v>
      </c>
      <c r="R22" s="69">
        <v>1674504</v>
      </c>
      <c r="S22" s="69">
        <v>246846</v>
      </c>
      <c r="T22" s="69">
        <v>246846</v>
      </c>
      <c r="U22" s="18"/>
      <c r="V22" s="18"/>
      <c r="W22" s="18"/>
    </row>
    <row r="23" spans="1:257" ht="41.85" customHeight="1">
      <c r="A23" s="19" t="s">
        <v>55</v>
      </c>
      <c r="B23" s="20" t="s">
        <v>56</v>
      </c>
      <c r="C23" s="25" t="s">
        <v>34</v>
      </c>
      <c r="D23" s="46" t="s">
        <v>52</v>
      </c>
      <c r="E23" s="20" t="s">
        <v>36</v>
      </c>
      <c r="F23" s="20" t="s">
        <v>53</v>
      </c>
      <c r="G23" s="20" t="s">
        <v>38</v>
      </c>
      <c r="H23" s="20">
        <v>1759</v>
      </c>
      <c r="I23" s="20" t="s">
        <v>57</v>
      </c>
      <c r="J23" s="20">
        <v>3</v>
      </c>
      <c r="K23" s="18">
        <v>258097548</v>
      </c>
      <c r="L23" s="17">
        <v>0</v>
      </c>
      <c r="M23" s="17"/>
      <c r="N23" s="18">
        <f t="shared" si="7"/>
        <v>258097548</v>
      </c>
      <c r="O23" s="48">
        <v>157554069.62</v>
      </c>
      <c r="P23" s="18">
        <v>124857676.81999999</v>
      </c>
      <c r="Q23" s="18">
        <v>124647565.78</v>
      </c>
      <c r="R23" s="18">
        <v>47843646.579999998</v>
      </c>
      <c r="S23" s="18">
        <v>27640557.829999998</v>
      </c>
      <c r="T23" s="18">
        <v>27447545.59</v>
      </c>
      <c r="U23" s="18">
        <v>0</v>
      </c>
      <c r="V23" s="18">
        <v>0</v>
      </c>
      <c r="W23" s="18">
        <v>0</v>
      </c>
    </row>
    <row r="24" spans="1:257" ht="41.85" customHeight="1">
      <c r="A24" s="19" t="s">
        <v>55</v>
      </c>
      <c r="B24" s="20" t="s">
        <v>56</v>
      </c>
      <c r="C24" s="25" t="s">
        <v>34</v>
      </c>
      <c r="D24" s="46" t="s">
        <v>52</v>
      </c>
      <c r="E24" s="20" t="s">
        <v>36</v>
      </c>
      <c r="F24" s="20" t="s">
        <v>53</v>
      </c>
      <c r="G24" s="20" t="s">
        <v>38</v>
      </c>
      <c r="H24" s="20">
        <v>2759</v>
      </c>
      <c r="I24" s="15" t="s">
        <v>40</v>
      </c>
      <c r="J24" s="20">
        <v>4</v>
      </c>
      <c r="K24" s="17">
        <v>0</v>
      </c>
      <c r="L24" s="41">
        <v>12249000</v>
      </c>
      <c r="M24" s="17">
        <v>0</v>
      </c>
      <c r="N24" s="18">
        <f t="shared" si="7"/>
        <v>12249000</v>
      </c>
      <c r="O24" s="18"/>
      <c r="P24" s="18"/>
      <c r="Q24" s="18"/>
      <c r="R24" s="18"/>
      <c r="S24" s="18"/>
      <c r="T24" s="18"/>
      <c r="U24" s="18">
        <v>0</v>
      </c>
      <c r="V24" s="18">
        <v>0</v>
      </c>
      <c r="W24" s="18">
        <v>0</v>
      </c>
    </row>
    <row r="25" spans="1:257" ht="41.85" customHeight="1">
      <c r="A25" s="19" t="s">
        <v>55</v>
      </c>
      <c r="B25" s="20" t="s">
        <v>56</v>
      </c>
      <c r="C25" s="25" t="s">
        <v>34</v>
      </c>
      <c r="D25" s="46" t="s">
        <v>52</v>
      </c>
      <c r="E25" s="20" t="s">
        <v>36</v>
      </c>
      <c r="F25" s="20" t="s">
        <v>53</v>
      </c>
      <c r="G25" s="20" t="s">
        <v>38</v>
      </c>
      <c r="H25" s="20">
        <v>1755</v>
      </c>
      <c r="I25" s="20" t="s">
        <v>57</v>
      </c>
      <c r="J25" s="20">
        <v>4</v>
      </c>
      <c r="K25" s="18">
        <v>400000</v>
      </c>
      <c r="L25" s="17">
        <v>0</v>
      </c>
      <c r="M25" s="17">
        <v>0</v>
      </c>
      <c r="N25" s="18">
        <f t="shared" si="7"/>
        <v>400000</v>
      </c>
      <c r="O25" s="47">
        <v>206771.35</v>
      </c>
      <c r="P25" s="17">
        <v>89133.56</v>
      </c>
      <c r="Q25" s="17">
        <v>89133.56</v>
      </c>
      <c r="R25" s="17">
        <v>153171.62</v>
      </c>
      <c r="S25" s="17">
        <v>42385.48</v>
      </c>
      <c r="T25" s="17">
        <v>42385.48</v>
      </c>
      <c r="U25" s="18">
        <v>0</v>
      </c>
      <c r="V25" s="18">
        <v>0</v>
      </c>
      <c r="W25" s="18">
        <v>0</v>
      </c>
    </row>
    <row r="26" spans="1:257" ht="41.85" customHeight="1">
      <c r="A26" s="19" t="s">
        <v>55</v>
      </c>
      <c r="B26" s="20" t="s">
        <v>56</v>
      </c>
      <c r="C26" s="25" t="s">
        <v>34</v>
      </c>
      <c r="D26" s="46" t="s">
        <v>52</v>
      </c>
      <c r="E26" s="20" t="s">
        <v>36</v>
      </c>
      <c r="F26" s="20" t="s">
        <v>53</v>
      </c>
      <c r="G26" s="20" t="s">
        <v>38</v>
      </c>
      <c r="H26" s="20">
        <v>1759</v>
      </c>
      <c r="I26" s="20" t="s">
        <v>57</v>
      </c>
      <c r="J26" s="20">
        <v>4</v>
      </c>
      <c r="K26" s="18">
        <v>23896452</v>
      </c>
      <c r="L26" s="17">
        <v>0</v>
      </c>
      <c r="M26" s="17">
        <v>0</v>
      </c>
      <c r="N26" s="18">
        <f t="shared" si="7"/>
        <v>23896452</v>
      </c>
      <c r="O26" s="18">
        <v>12039762.59</v>
      </c>
      <c r="P26" s="18">
        <v>6101191.7000000002</v>
      </c>
      <c r="Q26" s="18">
        <v>5936850.7400000002</v>
      </c>
      <c r="R26" s="18">
        <v>5127008.3</v>
      </c>
      <c r="S26" s="18">
        <v>3532666.63</v>
      </c>
      <c r="T26" s="18">
        <v>3519318.03</v>
      </c>
      <c r="U26" s="18">
        <v>0</v>
      </c>
      <c r="V26" s="18">
        <v>0</v>
      </c>
      <c r="W26" s="18">
        <v>0</v>
      </c>
    </row>
    <row r="27" spans="1:257" ht="44.85" customHeight="1">
      <c r="A27" s="19" t="s">
        <v>32</v>
      </c>
      <c r="B27" s="20" t="s">
        <v>33</v>
      </c>
      <c r="C27" s="25" t="s">
        <v>34</v>
      </c>
      <c r="D27" s="46" t="s">
        <v>41</v>
      </c>
      <c r="E27" s="20" t="s">
        <v>36</v>
      </c>
      <c r="F27" s="20" t="s">
        <v>42</v>
      </c>
      <c r="G27" s="20" t="s">
        <v>38</v>
      </c>
      <c r="H27" s="20">
        <v>1500</v>
      </c>
      <c r="I27" s="15" t="s">
        <v>39</v>
      </c>
      <c r="J27" s="20">
        <v>3</v>
      </c>
      <c r="K27" s="18">
        <v>35119104</v>
      </c>
      <c r="L27" s="18">
        <v>0</v>
      </c>
      <c r="M27" s="17">
        <v>0</v>
      </c>
      <c r="N27" s="18">
        <f t="shared" si="7"/>
        <v>35119104</v>
      </c>
      <c r="O27" s="63">
        <v>24231640.529999994</v>
      </c>
      <c r="P27" s="63">
        <v>24053869.629999995</v>
      </c>
      <c r="Q27" s="63">
        <v>22102774.309999999</v>
      </c>
      <c r="R27" s="63">
        <v>3916636.9899999998</v>
      </c>
      <c r="S27" s="63">
        <v>3791789.77</v>
      </c>
      <c r="T27" s="63">
        <v>3498123.14</v>
      </c>
      <c r="U27" s="24">
        <v>0</v>
      </c>
      <c r="V27" s="24">
        <v>0</v>
      </c>
      <c r="W27" s="24">
        <v>0</v>
      </c>
    </row>
    <row r="28" spans="1:257" ht="13.5" customHeight="1">
      <c r="A28" s="22"/>
      <c r="B28" s="22"/>
      <c r="C28" s="22"/>
      <c r="D28" s="22"/>
      <c r="E28" s="22"/>
      <c r="F28" s="13"/>
      <c r="G28" s="23"/>
      <c r="H28" s="22"/>
      <c r="I28" s="22"/>
      <c r="J28" s="22"/>
      <c r="K28" s="24">
        <f>SUM(K21:K27)</f>
        <v>338208354</v>
      </c>
      <c r="L28" s="24">
        <f t="shared" ref="L28:N28" si="8">SUM(L21:L27)</f>
        <v>12249000</v>
      </c>
      <c r="M28" s="43">
        <v>0</v>
      </c>
      <c r="N28" s="24">
        <f t="shared" si="8"/>
        <v>350457354</v>
      </c>
      <c r="O28" s="24">
        <f t="shared" ref="O28" si="9">SUM(O21:O27)</f>
        <v>204606740.09</v>
      </c>
      <c r="P28" s="24">
        <f t="shared" ref="P28" si="10">SUM(P21:P27)</f>
        <v>156226391.70999998</v>
      </c>
      <c r="Q28" s="24">
        <f t="shared" ref="Q28" si="11">SUM(Q21:Q27)</f>
        <v>153900844.38999999</v>
      </c>
      <c r="R28" s="24">
        <f t="shared" ref="R28" si="12">SUM(R21:R27)</f>
        <v>58714967.489999995</v>
      </c>
      <c r="S28" s="24">
        <f t="shared" ref="S28" si="13">SUM(S21:S27)</f>
        <v>35254245.710000001</v>
      </c>
      <c r="T28" s="24">
        <f t="shared" ref="T28" si="14">SUM(T21:T27)</f>
        <v>34754218.240000002</v>
      </c>
      <c r="U28" s="24">
        <v>0</v>
      </c>
      <c r="V28" s="24">
        <v>0</v>
      </c>
      <c r="W28" s="24">
        <v>0</v>
      </c>
    </row>
    <row r="29" spans="1:257" ht="26.85" customHeight="1">
      <c r="A29" s="55" t="s">
        <v>58</v>
      </c>
      <c r="B29" s="55"/>
      <c r="C29" s="55"/>
      <c r="D29" s="55"/>
      <c r="E29" s="55"/>
      <c r="F29" s="55"/>
      <c r="G29" s="55"/>
      <c r="H29" s="55"/>
      <c r="I29" s="55"/>
      <c r="J29" s="55"/>
      <c r="K29" s="74">
        <f>K19+K28</f>
        <v>1550805681</v>
      </c>
      <c r="L29" s="74">
        <f>L19+L28</f>
        <v>55482228.350000001</v>
      </c>
      <c r="M29" s="74">
        <v>0</v>
      </c>
      <c r="N29" s="74">
        <f>N19+N28</f>
        <v>1546887909.3499999</v>
      </c>
      <c r="O29" s="49">
        <f>O19+O28</f>
        <v>1143458925.6599998</v>
      </c>
      <c r="P29" s="49">
        <f t="shared" ref="O29:T29" si="15">P19+P28</f>
        <v>1065911860.28</v>
      </c>
      <c r="Q29" s="49">
        <f t="shared" si="15"/>
        <v>1062138981.8100001</v>
      </c>
      <c r="R29" s="49">
        <f t="shared" si="15"/>
        <v>319983348.72000003</v>
      </c>
      <c r="S29" s="49">
        <f t="shared" si="15"/>
        <v>291980932.13</v>
      </c>
      <c r="T29" s="49">
        <f t="shared" si="15"/>
        <v>290889647.12</v>
      </c>
      <c r="U29" s="26">
        <v>0</v>
      </c>
      <c r="V29" s="26">
        <v>0</v>
      </c>
      <c r="W29" s="26">
        <v>0</v>
      </c>
    </row>
    <row r="30" spans="1:257" ht="13.5" customHeight="1">
      <c r="A30" s="56" t="s">
        <v>59</v>
      </c>
      <c r="B30" s="56"/>
      <c r="C30" s="56"/>
      <c r="D30" s="56"/>
      <c r="E30" s="56"/>
      <c r="F30" s="56"/>
      <c r="G30" s="56"/>
      <c r="H30" s="56"/>
      <c r="I30" s="56"/>
      <c r="J30" s="56"/>
      <c r="K30" s="5"/>
      <c r="L30" s="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57" ht="27.95" customHeight="1">
      <c r="O31" s="28"/>
      <c r="P31" s="28"/>
      <c r="Q31" s="28"/>
      <c r="R31" s="28"/>
      <c r="S31" s="28"/>
      <c r="T31" s="28"/>
    </row>
    <row r="32" spans="1:257" ht="27.95" hidden="1" customHeight="1">
      <c r="A32" s="57" t="s">
        <v>60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28"/>
    </row>
    <row r="33" spans="1:20" ht="27.95" hidden="1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O33" s="28"/>
    </row>
    <row r="34" spans="1:20" ht="49.7" customHeight="1">
      <c r="A34" s="66" t="s">
        <v>62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O34" s="28"/>
    </row>
    <row r="35" spans="1:20" ht="61.7" customHeight="1">
      <c r="A35" s="65">
        <v>30901</v>
      </c>
      <c r="B35" s="62" t="s">
        <v>56</v>
      </c>
      <c r="C35" s="61" t="s">
        <v>34</v>
      </c>
      <c r="D35" s="61" t="s">
        <v>52</v>
      </c>
      <c r="E35" s="71" t="s">
        <v>36</v>
      </c>
      <c r="F35" s="71" t="s">
        <v>53</v>
      </c>
      <c r="G35" s="71" t="s">
        <v>38</v>
      </c>
      <c r="H35" s="71">
        <v>1759</v>
      </c>
      <c r="I35" s="71" t="s">
        <v>57</v>
      </c>
      <c r="J35" s="60">
        <v>448283.96</v>
      </c>
      <c r="K35" s="60"/>
      <c r="L35" s="68"/>
      <c r="M35" s="68"/>
      <c r="P35" s="29"/>
    </row>
    <row r="36" spans="1:20" ht="39.75" customHeight="1">
      <c r="A36" s="67" t="s">
        <v>63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O36" s="28"/>
    </row>
    <row r="37" spans="1:20" ht="40.5" customHeight="1">
      <c r="A37" s="66" t="s">
        <v>64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O37" s="29"/>
    </row>
    <row r="38" spans="1:20" ht="33" customHeight="1">
      <c r="A38" s="65">
        <v>30101</v>
      </c>
      <c r="B38" s="59" t="s">
        <v>33</v>
      </c>
      <c r="C38" s="61" t="s">
        <v>47</v>
      </c>
      <c r="D38" s="61" t="s">
        <v>48</v>
      </c>
      <c r="E38" s="71" t="s">
        <v>36</v>
      </c>
      <c r="F38" s="72" t="s">
        <v>49</v>
      </c>
      <c r="G38" s="71" t="s">
        <v>38</v>
      </c>
      <c r="H38" s="71">
        <v>1500</v>
      </c>
      <c r="I38" s="73" t="s">
        <v>39</v>
      </c>
      <c r="J38" s="60">
        <v>1320999.8999999999</v>
      </c>
      <c r="K38" s="60"/>
      <c r="L38" s="68"/>
      <c r="M38" s="68"/>
    </row>
    <row r="39" spans="1:20" ht="12.75" customHeight="1">
      <c r="O39" s="29"/>
      <c r="P39" s="29"/>
      <c r="Q39" s="29"/>
      <c r="R39" s="30"/>
      <c r="S39" s="29"/>
      <c r="T39" s="29"/>
    </row>
    <row r="45" spans="1:20" ht="12.75" customHeight="1">
      <c r="K45" s="70"/>
    </row>
    <row r="46" spans="1:20" ht="12.75" customHeight="1">
      <c r="K46" s="70"/>
    </row>
    <row r="47" spans="1:20" ht="12.75" customHeight="1">
      <c r="K47" s="70"/>
    </row>
  </sheetData>
  <mergeCells count="33">
    <mergeCell ref="A36:M36"/>
    <mergeCell ref="A37:M37"/>
    <mergeCell ref="J38:K38"/>
    <mergeCell ref="L38:M38"/>
    <mergeCell ref="A29:J29"/>
    <mergeCell ref="A30:J30"/>
    <mergeCell ref="A32:M32"/>
    <mergeCell ref="A33:M33"/>
    <mergeCell ref="A34:M34"/>
    <mergeCell ref="J35:K35"/>
    <mergeCell ref="L35:M35"/>
    <mergeCell ref="A20:W20"/>
    <mergeCell ref="A8:J8"/>
    <mergeCell ref="K8:N8"/>
    <mergeCell ref="O8:W8"/>
    <mergeCell ref="A9:B9"/>
    <mergeCell ref="C9:C10"/>
    <mergeCell ref="D9:D10"/>
    <mergeCell ref="E9:F9"/>
    <mergeCell ref="G9:G10"/>
    <mergeCell ref="H9:I9"/>
    <mergeCell ref="J9:J10"/>
    <mergeCell ref="O9:Q9"/>
    <mergeCell ref="R9:T9"/>
    <mergeCell ref="U9:W9"/>
    <mergeCell ref="A11:W11"/>
    <mergeCell ref="A19:J19"/>
    <mergeCell ref="A7:B7"/>
    <mergeCell ref="A1:Q1"/>
    <mergeCell ref="A2:Q2"/>
    <mergeCell ref="A3:Q3"/>
    <mergeCell ref="A4:Q4"/>
    <mergeCell ref="A6:Q6"/>
  </mergeCells>
  <pageMargins left="0.51181102362204722" right="0.51181102362204722" top="1.0826771653543308" bottom="1.0826771653543308" header="0.78740157480314954" footer="0.78740157480314954"/>
  <pageSetup paperSize="9" scale="36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Demonstrativo CNJ 03022025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Soneide de Almeida Santos</dc:creator>
  <cp:lastModifiedBy>FLAVIA QUEIROZ AGUIAR</cp:lastModifiedBy>
  <cp:lastPrinted>2024-01-31T14:58:43Z</cp:lastPrinted>
  <dcterms:created xsi:type="dcterms:W3CDTF">2024-01-31T14:11:24Z</dcterms:created>
  <dcterms:modified xsi:type="dcterms:W3CDTF">2025-02-05T17:26:32Z</dcterms:modified>
</cp:coreProperties>
</file>