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2995" windowHeight="9525" activeTab="2"/>
  </bookViews>
  <sheets>
    <sheet name="anexo I" sheetId="1" r:id="rId1"/>
    <sheet name="anexo I detalhado" sheetId="2" r:id="rId2"/>
    <sheet name="anexo V" sheetId="3" r:id="rId3"/>
    <sheet name="anexo VI" sheetId="4" r:id="rId4"/>
  </sheets>
  <externalReferences>
    <externalReference r:id="rId5"/>
  </externalReferences>
  <calcPr calcId="145621"/>
</workbook>
</file>

<file path=xl/calcChain.xml><?xml version="1.0" encoding="utf-8"?>
<calcChain xmlns="http://schemas.openxmlformats.org/spreadsheetml/2006/main">
  <c r="E23" i="4" l="1"/>
  <c r="D23" i="4"/>
  <c r="D17" i="4"/>
  <c r="D16" i="4"/>
  <c r="E16" i="4" s="1"/>
  <c r="D15" i="4"/>
  <c r="E15" i="4" s="1"/>
  <c r="D14" i="4"/>
  <c r="E14" i="4" s="1"/>
  <c r="D10" i="4"/>
  <c r="G24" i="3"/>
  <c r="C23" i="3"/>
  <c r="C17" i="3" s="1"/>
  <c r="C25" i="3" s="1"/>
  <c r="H20" i="3"/>
  <c r="K20" i="3" s="1"/>
  <c r="H19" i="3"/>
  <c r="K18" i="3"/>
  <c r="H18" i="3"/>
  <c r="J17" i="3"/>
  <c r="I17" i="3"/>
  <c r="F17" i="3"/>
  <c r="F25" i="3" s="1"/>
  <c r="E17" i="3"/>
  <c r="D17" i="3"/>
  <c r="D25" i="3" s="1"/>
  <c r="H16" i="3"/>
  <c r="K16" i="3" s="1"/>
  <c r="H15" i="3"/>
  <c r="H14" i="3"/>
  <c r="K14" i="3" s="1"/>
  <c r="J13" i="3"/>
  <c r="I13" i="3"/>
  <c r="I25" i="3" s="1"/>
  <c r="G13" i="3"/>
  <c r="F13" i="3"/>
  <c r="E13" i="3"/>
  <c r="E25" i="3" s="1"/>
  <c r="D13" i="3"/>
  <c r="C13" i="3"/>
  <c r="O31" i="2"/>
  <c r="O30" i="2"/>
  <c r="N29" i="2"/>
  <c r="N27" i="2" s="1"/>
  <c r="O28" i="2"/>
  <c r="P27" i="2"/>
  <c r="M27" i="2"/>
  <c r="L27" i="2"/>
  <c r="K27" i="2"/>
  <c r="J27" i="2"/>
  <c r="I27" i="2"/>
  <c r="H27" i="2"/>
  <c r="G27" i="2"/>
  <c r="F27" i="2"/>
  <c r="E27" i="2"/>
  <c r="D27" i="2"/>
  <c r="C27" i="2"/>
  <c r="N26" i="2"/>
  <c r="O26" i="2" s="1"/>
  <c r="N25" i="2"/>
  <c r="O24" i="2"/>
  <c r="O23" i="2"/>
  <c r="P22" i="2"/>
  <c r="M22" i="2"/>
  <c r="L22" i="2"/>
  <c r="K22" i="2"/>
  <c r="J22" i="2"/>
  <c r="I22" i="2"/>
  <c r="I18" i="2" s="1"/>
  <c r="I32" i="2" s="1"/>
  <c r="H22" i="2"/>
  <c r="G22" i="2"/>
  <c r="F22" i="2"/>
  <c r="E22" i="2"/>
  <c r="D22" i="2"/>
  <c r="C22" i="2"/>
  <c r="O21" i="2"/>
  <c r="O20" i="2"/>
  <c r="P19" i="2"/>
  <c r="N19" i="2"/>
  <c r="M19" i="2"/>
  <c r="M18" i="2" s="1"/>
  <c r="M32" i="2" s="1"/>
  <c r="L19" i="2"/>
  <c r="L18" i="2" s="1"/>
  <c r="L32" i="2" s="1"/>
  <c r="K19" i="2"/>
  <c r="K18" i="2" s="1"/>
  <c r="K32" i="2" s="1"/>
  <c r="J19" i="2"/>
  <c r="I19" i="2"/>
  <c r="H19" i="2"/>
  <c r="H18" i="2" s="1"/>
  <c r="H32" i="2" s="1"/>
  <c r="G19" i="2"/>
  <c r="G18" i="2" s="1"/>
  <c r="G32" i="2" s="1"/>
  <c r="F19" i="2"/>
  <c r="F18" i="2" s="1"/>
  <c r="F32" i="2" s="1"/>
  <c r="E19" i="2"/>
  <c r="D19" i="2"/>
  <c r="D18" i="2" s="1"/>
  <c r="D32" i="2" s="1"/>
  <c r="C19" i="2"/>
  <c r="C18" i="2" s="1"/>
  <c r="C32" i="2" s="1"/>
  <c r="E18" i="2"/>
  <c r="E32" i="2" s="1"/>
  <c r="C34" i="1"/>
  <c r="C33" i="1"/>
  <c r="C32" i="1"/>
  <c r="C28" i="1"/>
  <c r="D27" i="1"/>
  <c r="C27" i="1"/>
  <c r="C26" i="1"/>
  <c r="C25" i="1"/>
  <c r="D24" i="1"/>
  <c r="C23" i="1"/>
  <c r="C22" i="1"/>
  <c r="C21" i="1"/>
  <c r="C20" i="1"/>
  <c r="D17" i="1"/>
  <c r="C17" i="1"/>
  <c r="D16" i="1"/>
  <c r="C16" i="1"/>
  <c r="D15" i="1"/>
  <c r="D14" i="1" s="1"/>
  <c r="J18" i="2" l="1"/>
  <c r="J32" i="2" s="1"/>
  <c r="J25" i="3"/>
  <c r="H13" i="3"/>
  <c r="H17" i="3"/>
  <c r="H25" i="3" s="1"/>
  <c r="O19" i="2"/>
  <c r="C19" i="1"/>
  <c r="C24" i="1"/>
  <c r="D29" i="1"/>
  <c r="C15" i="1"/>
  <c r="C14" i="1" s="1"/>
  <c r="C35" i="1"/>
  <c r="C38" i="1" s="1"/>
  <c r="K19" i="3"/>
  <c r="K17" i="3" s="1"/>
  <c r="G23" i="3"/>
  <c r="G17" i="3" s="1"/>
  <c r="G25" i="3" s="1"/>
  <c r="K15" i="3"/>
  <c r="K13" i="3" s="1"/>
  <c r="O29" i="2"/>
  <c r="O27" i="2" s="1"/>
  <c r="P18" i="2"/>
  <c r="P32" i="2" s="1"/>
  <c r="N22" i="2"/>
  <c r="N18" i="2" s="1"/>
  <c r="N32" i="2" s="1"/>
  <c r="O25" i="2"/>
  <c r="O22" i="2" s="1"/>
  <c r="O18" i="2" s="1"/>
  <c r="C29" i="1" l="1"/>
  <c r="C36" i="1"/>
  <c r="D36" i="1" s="1"/>
  <c r="C37" i="1"/>
  <c r="C39" i="1"/>
  <c r="K25" i="3"/>
  <c r="O32" i="2"/>
</calcChain>
</file>

<file path=xl/sharedStrings.xml><?xml version="1.0" encoding="utf-8"?>
<sst xmlns="http://schemas.openxmlformats.org/spreadsheetml/2006/main" count="170" uniqueCount="139">
  <si>
    <t xml:space="preserve">                          GOVERNO DO ESTADO DO ESPIRITO SANTO </t>
  </si>
  <si>
    <t xml:space="preserve">                   PODER JUDICIÁRIO</t>
  </si>
  <si>
    <t xml:space="preserve">                        RELATÓRIO DE GESTÃO FISCAL  </t>
  </si>
  <si>
    <t xml:space="preserve">                            DEMONSTRATIVO DA DESPESA COM PESSOAL</t>
  </si>
  <si>
    <t xml:space="preserve">                            ORÇAMENTOS FISCAL E DA SEGURIDADE SOCIAL</t>
  </si>
  <si>
    <t xml:space="preserve">                                     JANEIRO/2025 A  DEZEMBRO/2025</t>
  </si>
  <si>
    <t xml:space="preserve"> RGF - ANEXO I (LRF, art. 55, inciso I, alinea "a")</t>
  </si>
  <si>
    <t>RS 1,00</t>
  </si>
  <si>
    <t>DESPESA COM PESSOAL</t>
  </si>
  <si>
    <t>DESPESAS EXECUTADAS</t>
  </si>
  <si>
    <t>(  JANEIRO/2025 A DEZEMBRO/2025)</t>
  </si>
  <si>
    <t>LIQUIDADAS</t>
  </si>
  <si>
    <t>INSCRITAS EM RESTOS A PAGAR NÃO PROCESSADOS</t>
  </si>
  <si>
    <t>(a)</t>
  </si>
  <si>
    <t>(b)</t>
  </si>
  <si>
    <t>DESPESA BRUTA COM PESSOAL (I)</t>
  </si>
  <si>
    <t xml:space="preserve">    Pessoal Ativo</t>
  </si>
  <si>
    <t xml:space="preserve">      Vencimentos, Vantagens e Outras Despesas Variáveis</t>
  </si>
  <si>
    <t xml:space="preserve">      Obrigações Patronais</t>
  </si>
  <si>
    <t xml:space="preserve">      Benefícios Previdenciários</t>
  </si>
  <si>
    <t xml:space="preserve">    Pessoal Inativo e Pensionistas (a) </t>
  </si>
  <si>
    <t xml:space="preserve">      Aposentadorias, Reserva e Reformas (a)</t>
  </si>
  <si>
    <t xml:space="preserve">      Pensões (a)</t>
  </si>
  <si>
    <t xml:space="preserve">     Outras despesas de pessoal decorrentes de contratos de terceirização ou de contratação de forma indireta (§ 1º do art. 18 da LRF)</t>
  </si>
  <si>
    <t xml:space="preserve"> </t>
  </si>
  <si>
    <t xml:space="preserve">    Despesa com Pessoal não Executada Orçamentariamente (a)</t>
  </si>
  <si>
    <t xml:space="preserve">DESPESAS NÃO COMPUTADAS (II) (§ 1º do art. 19 da LRF) </t>
  </si>
  <si>
    <t>Indenizações por Demissão e Incentivos à Demissão Voluntária</t>
  </si>
  <si>
    <t>Decorrentes de Decisão Judicial de período anterior ao da apuração</t>
  </si>
  <si>
    <t>Despesas de Exercícios Anteriores de período anterior ao da apuração</t>
  </si>
  <si>
    <t>Inativos e Pensionistas com Recursos Vinculados (b)</t>
  </si>
  <si>
    <t>DESPESA LIQUIDA COM PESSOAL (III) = (I - II)</t>
  </si>
  <si>
    <t>APURAÇÃO DO CUMPRIMENTO DO LIMITE LEGAL</t>
  </si>
  <si>
    <t>VALOR</t>
  </si>
  <si>
    <t>% SOBRE A RCL</t>
  </si>
  <si>
    <t>RECEITA CORRENTE LIQUIDA - RCL (IV)</t>
  </si>
  <si>
    <t xml:space="preserve">(-) Transferências obrigatórias da União relativas às emendas individuais (art. 166-A, § 1º, da CF) (V) </t>
  </si>
  <si>
    <t xml:space="preserve"> (-) Transferências obrigatórias da União relativas às emendas de bancada (art. 166, § 16 da CF) (VI) </t>
  </si>
  <si>
    <t>-</t>
  </si>
  <si>
    <t>RECEITA CORRENTE LÍQUIDA AJUSTADA PARA CÁLCULO DOS LIMITES DA DESPESA COM PESSOAL (VII) = (IV - V - VI)</t>
  </si>
  <si>
    <t>DESPESA TOTAL COM PESSOAL - DTP (V)= (III a + III b)</t>
  </si>
  <si>
    <t xml:space="preserve">                                                        </t>
  </si>
  <si>
    <t>LIMITE MÁXIMO (VIII)  (incisos I, II e III. art. 20 da LRF)</t>
  </si>
  <si>
    <r>
      <t xml:space="preserve">LIMITE PRUDENCIAL(IX) = (0,95 x VIII) (parágrafo único. art. </t>
    </r>
    <r>
      <rPr>
        <i/>
        <sz val="8"/>
        <color indexed="59"/>
        <rFont val="Calibri"/>
        <family val="2"/>
      </rPr>
      <t xml:space="preserve">22 da </t>
    </r>
    <r>
      <rPr>
        <sz val="8"/>
        <color indexed="59"/>
        <rFont val="Calibri"/>
        <family val="2"/>
      </rPr>
      <t xml:space="preserve">LRF) </t>
    </r>
  </si>
  <si>
    <r>
      <t>LIMITE DE ALERTA (X) = (0,90 x VIII) (inciso II do § 1º do art. 59</t>
    </r>
    <r>
      <rPr>
        <i/>
        <sz val="8"/>
        <color indexed="59"/>
        <rFont val="Calibri"/>
        <family val="2"/>
      </rPr>
      <t xml:space="preserve"> da </t>
    </r>
    <r>
      <rPr>
        <sz val="8"/>
        <color indexed="59"/>
        <rFont val="Calibri"/>
        <family val="2"/>
      </rPr>
      <t xml:space="preserve">LRF) </t>
    </r>
  </si>
  <si>
    <t xml:space="preserve">        GOVERNO DO ESTADO DO ESPIRITO SANTO - PODER JUDICIÁRIO</t>
  </si>
  <si>
    <t xml:space="preserve">  RELATÓRIO DE GESTÃO FISCAL</t>
  </si>
  <si>
    <t xml:space="preserve">                                                                                                              DEMONSTRATIVO DA DESPESA COM PESSOAL</t>
  </si>
  <si>
    <t xml:space="preserve">              ORÇAMENTOS FISCAL E DA SEGURIDADE SOCIAL</t>
  </si>
  <si>
    <t>JANEIRO/2025 A DEZEMBRO/2025</t>
  </si>
  <si>
    <t xml:space="preserve"> RGF - ANEXO 1 (LRF, art. 55, inciso I, alínea "a")</t>
  </si>
  <si>
    <t xml:space="preserve">INSCRITAS EM RESTOS A PAGAR NÃO PROCESSADOS </t>
  </si>
  <si>
    <t xml:space="preserve">(MR-1) </t>
  </si>
  <si>
    <t xml:space="preserve">(MR-2) </t>
  </si>
  <si>
    <t xml:space="preserve">(MR-3) </t>
  </si>
  <si>
    <t xml:space="preserve">(MR-4) </t>
  </si>
  <si>
    <t xml:space="preserve">(MR-5) </t>
  </si>
  <si>
    <t xml:space="preserve">(MR-6) </t>
  </si>
  <si>
    <t xml:space="preserve">(MR-7) </t>
  </si>
  <si>
    <t xml:space="preserve">(MR-8) </t>
  </si>
  <si>
    <t xml:space="preserve">(MR-9) </t>
  </si>
  <si>
    <t xml:space="preserve">(MR-10) </t>
  </si>
  <si>
    <t xml:space="preserve">(MR-11) </t>
  </si>
  <si>
    <t xml:space="preserve">(MR-12) </t>
  </si>
  <si>
    <t>TOTAL (ÚLTIMOS 12 MESES) (a)</t>
  </si>
  <si>
    <t xml:space="preserve">    Outras despesas de pessoal decorrentes de contratos de terceirização ou de contratação de forma indireta (§ 1º do art. 18 da LRF)</t>
  </si>
  <si>
    <t>DESPESA LÍQUIDA COM PESSOAL (III) = (I - II)</t>
  </si>
  <si>
    <t>% SOBRE A RCL AJUSTADA</t>
  </si>
  <si>
    <t>RECEITA CORRENTE LÍQUIDA - RCL (IV)</t>
  </si>
  <si>
    <t>DESPESA TOTAL COM PESSOAL - DTP (VII) = (III a + III b)</t>
  </si>
  <si>
    <t xml:space="preserve">LIMITE MÁXIMO (VIII) (incisos I, II e III, art. 20 da LRF) </t>
  </si>
  <si>
    <t xml:space="preserve">LIMITE PRUDENCIAL (IX) = (0,95 x VIII) (parágrafo único do art. 22 da LRF) </t>
  </si>
  <si>
    <t xml:space="preserve">LIMITE DE ALERTA (X) = (0,90 x VIII) (inciso II do §1º do art. 59 da LRF) </t>
  </si>
  <si>
    <t xml:space="preserve">FONTE:  </t>
  </si>
  <si>
    <t>Despesas:SIGEFES-Sistema Integrado de Gestão das Finanças Públicas do Espírito Santo</t>
  </si>
  <si>
    <t>Receitas: Os dados da Receita Corrente Líquida foram fornecidos pela Subgerência de Informações Fiscais e Contabilidade de Custos da Secretaria de Estado da Fazenda, por meio eletrônico</t>
  </si>
  <si>
    <t>1. Nos demonstrativos elaborados no primeiro e no segundo quadrimestre de cada exercício, os valores de restos a pagar não processados inscritos em 31 de dezembro do exercício anterior continuarão a ser informados nesse campo. Esses valores não sofrem alteração pelo seu processamento, e somente no caso de cancelamento podem ser excluídos.</t>
  </si>
  <si>
    <t xml:space="preserve">                                                                                                                                    </t>
  </si>
  <si>
    <t xml:space="preserve">   GOVERNO DO ESTADO DO ESPIRITO SANTO - PODER JUDICIÁRIO</t>
  </si>
  <si>
    <t>RELATÓRIO DE GESTÃO FISCAL</t>
  </si>
  <si>
    <t>DEMONSTRATIVO DA DISPONIBILIDADE DE CAIXA E DOS RESTOS A PAGAR</t>
  </si>
  <si>
    <t xml:space="preserve"> ORÇAMENTOS FISCAL E DA SEGURIDADE SOCIAL</t>
  </si>
  <si>
    <t xml:space="preserve"> RGF - ANEXO 5 (LRF, art. 55, Inciso III, alínea "a")</t>
  </si>
  <si>
    <t>IDENTIFICAÇÃO DOS RECURSOS</t>
  </si>
  <si>
    <t xml:space="preserve">DISPONIBILIDADE DE CAIXA BRUTA </t>
  </si>
  <si>
    <t>OBRIGAÇÕES FINANCEIRAS</t>
  </si>
  <si>
    <t>DISPONIBILIDADE  DE CAIXA LÍQUIDA (ANTES DA INSCRIÇÃO EM RESTOS A PAGAR NÃO PROCESSADOS DO EXERCÍCIO</t>
  </si>
  <si>
    <t>RESTOS A PAGAR EMPENHADOS E NÃO LIQUIDADOS DO EXERCÍCIO</t>
  </si>
  <si>
    <t>EMPENHOS NÃO LIQUIDADOS CANCELADOS (NÃO INSCRITOS POR INSUFICIÊNCIA FINANCEIRA)</t>
  </si>
  <si>
    <t>DISPONIBILIDADE  DE CAIXA LÍQUIDA (APÓS A INSCRIÇÃO EM RESTOS A PAGAR NÃO PROCESSADOS DO EXERCÍCIO</t>
  </si>
  <si>
    <t>Restos a Pagar Liquidados e Não Pagos</t>
  </si>
  <si>
    <t xml:space="preserve">Restos a Pagar Empenhados e Não Liquidados                   </t>
  </si>
  <si>
    <t xml:space="preserve">Demais Obrigações Financeiras               </t>
  </si>
  <si>
    <t>De Exercícios Anteriores                 (b)</t>
  </si>
  <si>
    <t xml:space="preserve">                                                                                                                                                                                        Do Exercício            (c )</t>
  </si>
  <si>
    <t>De Exercícios Anteriores                                            (d)</t>
  </si>
  <si>
    <t xml:space="preserve">   (e)</t>
  </si>
  <si>
    <t>(f)=(a-(b+c+d+e))</t>
  </si>
  <si>
    <t xml:space="preserve"> (g)</t>
  </si>
  <si>
    <t>(h)=(f-g)</t>
  </si>
  <si>
    <t>TOTAL DOS RECURSOS NÃO VINCULADOS (I)</t>
  </si>
  <si>
    <t>Recursos Não Vinculados de Impostos</t>
  </si>
  <si>
    <t>500 - Recursos não vinculados de Impostos</t>
  </si>
  <si>
    <t>501 - Outros Recursos não Vinculados</t>
  </si>
  <si>
    <t>TOTAL DOS RECURSOS VINCULADOS (II)</t>
  </si>
  <si>
    <t>754 -  Recursos dee Operação de Crédito</t>
  </si>
  <si>
    <t>755 - Recursos de Alienação de Bens/Ativos - Administração Direta</t>
  </si>
  <si>
    <t>759 - Recursos vinculados a fundos</t>
  </si>
  <si>
    <t>Recursos Extraorçamentários Vinculados a Precatórios</t>
  </si>
  <si>
    <t xml:space="preserve"> 860 - Recursos extraorçamentários vinculados a precatórios</t>
  </si>
  <si>
    <t> Outros Recursos Extraorçamentários</t>
  </si>
  <si>
    <t> 862 - Depósitos de terceiros</t>
  </si>
  <si>
    <t>TOTAL (III) = (I + II)</t>
  </si>
  <si>
    <t xml:space="preserve">                              GOVERNO DO ESTADO DO ESPIRITO SANTO - PODER JUDICIÁRIO</t>
  </si>
  <si>
    <t xml:space="preserve">                            RELATÓRIO DE GESTÃO FISCAL</t>
  </si>
  <si>
    <t xml:space="preserve">                                  DEMONSTRATIVO SIMPLIFICADO DO RELATÓRIO DE GESTÃO FISCAL</t>
  </si>
  <si>
    <t xml:space="preserve">                             ORÇAMENTOS FISCAL E DA SEGURIDADE SOCIAL</t>
  </si>
  <si>
    <t xml:space="preserve">                                   JANEIRO/2025 A DEZEMBRO/2025</t>
  </si>
  <si>
    <t xml:space="preserve"> LRF, art. 48 - Anexo 6</t>
  </si>
  <si>
    <t>RECEITA CORRENTE LÍQUIDA</t>
  </si>
  <si>
    <t>VALOR ATÉ O QUADRIMESTRE</t>
  </si>
  <si>
    <t>Receita Corrente líquida</t>
  </si>
  <si>
    <t>Receita Corrente Líquida Ajustada</t>
  </si>
  <si>
    <t>Despesa Total com Pessoal - DTP</t>
  </si>
  <si>
    <t>Limite Máximo (incisos I, II e III, art. 20 da LRF) - 6%</t>
  </si>
  <si>
    <t>Limite Prudencial  (parágrafo único, art. 22 da LRF) - 5,7%</t>
  </si>
  <si>
    <t>Limite de Alerta (inciso II do §1º do art. 59 da LRF) - 5,4%</t>
  </si>
  <si>
    <t>RESTOS A PAGAR</t>
  </si>
  <si>
    <t>DISPONIBILIDADE DE CAIXA</t>
  </si>
  <si>
    <t xml:space="preserve">LÍQUIDA (APÓS A INSCRIÇÃO EM </t>
  </si>
  <si>
    <t>RESTOS A PAGAR NÃO PROCESSADOS DO</t>
  </si>
  <si>
    <t>EXERCÍCIO)</t>
  </si>
  <si>
    <t>Valor Total</t>
  </si>
  <si>
    <r>
      <t>FONTE:                                                                                                                                                                                                                                                                                                                                                                                                         Despesa</t>
    </r>
    <r>
      <rPr>
        <sz val="6"/>
        <rFont val="Verdana"/>
        <family val="2"/>
      </rPr>
      <t xml:space="preserve">s:SIGEFES-Sistema Integrado de Gestão das Finanças Públicas do Espírito Santo, Demonstrativo da Despesas de Inativos e Pensionistas do Fundo Financeiro e Fundo Previdenciário elaborado pela Gerência  de Finanças do IPAJM-Instituto de Previdencia dos Servidores do Estado do Espírito Santo.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6"/>
        <rFont val="Verdana"/>
        <family val="2"/>
      </rPr>
      <t>Receitas</t>
    </r>
    <r>
      <rPr>
        <sz val="6"/>
        <rFont val="Verdana"/>
        <family val="2"/>
      </rPr>
      <t>: Os dados da Receita Corrente Líquida foram fornecidos pela Subgerência de Informações Fiscais e Contabilidade de Custos da Secretaria de Estado da Fazenda, por meio eletrônico.</t>
    </r>
  </si>
  <si>
    <t xml:space="preserve"> Vitória (ES), </t>
  </si>
  <si>
    <t xml:space="preserve">   </t>
  </si>
  <si>
    <t xml:space="preserve">                                           </t>
  </si>
  <si>
    <t xml:space="preserve">                                              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</si>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</sst>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R$&quot;\ #,##0.00;[Red]\-&quot;R$&quot;\ #,##0.00"/>
    <numFmt numFmtId="43" formatCode="_-* #,##0.00_-;\-* #,##0.00_-;_-* &quot;-&quot;??_-;_-@_-"/>
    <numFmt numFmtId="164" formatCode="&quot;R$&quot;\ #,##0.00"/>
    <numFmt numFmtId="165" formatCode="_(* #,##0.00_);_(* \(#,##0.00\);_(* &quot;-&quot;??_);_(@_)"/>
    <numFmt numFmtId="166" formatCode="#,##0.0"/>
    <numFmt numFmtId="167" formatCode="&quot;R$ &quot;#,##0.00_);[Red]\(&quot;R$ &quot;#,##0.00\)"/>
    <numFmt numFmtId="168" formatCode="0.0%"/>
  </numFmts>
  <fonts count="66">
    <font>
      <sz val="11"/>
      <color theme="1"/>
      <name val="Calibri"/>
      <family val="2"/>
      <scheme val="minor"/>
    </font>
    <font>
      <sz val="10"/>
      <color theme="2" tint="-0.89999084444715716"/>
      <name val="Arial"/>
      <family val="2"/>
    </font>
    <font>
      <sz val="9"/>
      <color theme="2" tint="-0.89999084444715716"/>
      <name val="Arial"/>
      <family val="2"/>
    </font>
    <font>
      <sz val="6"/>
      <color theme="2" tint="-0.89999084444715716"/>
      <name val="Arial"/>
      <family val="2"/>
    </font>
    <font>
      <b/>
      <sz val="9"/>
      <color theme="2" tint="-0.89999084444715716"/>
      <name val="Arial"/>
      <family val="2"/>
    </font>
    <font>
      <b/>
      <sz val="8"/>
      <color theme="2" tint="-0.89999084444715716"/>
      <name val="Calibri"/>
      <family val="2"/>
      <scheme val="minor"/>
    </font>
    <font>
      <sz val="9"/>
      <color theme="2" tint="-0.89999084444715716"/>
      <name val="Calibri"/>
      <family val="2"/>
      <scheme val="minor"/>
    </font>
    <font>
      <sz val="5"/>
      <color theme="2" tint="-0.89999084444715716"/>
      <name val="Calibri"/>
      <family val="2"/>
      <scheme val="minor"/>
    </font>
    <font>
      <b/>
      <sz val="9"/>
      <color theme="2" tint="-0.89999084444715716"/>
      <name val="Calibri"/>
      <family val="2"/>
      <scheme val="minor"/>
    </font>
    <font>
      <sz val="14"/>
      <color theme="2" tint="-0.89999084444715716"/>
      <name val="Arial"/>
      <family val="2"/>
    </font>
    <font>
      <sz val="14"/>
      <color theme="2" tint="-0.89999084444715716"/>
      <name val="Calibri"/>
      <family val="2"/>
      <scheme val="minor"/>
    </font>
    <font>
      <b/>
      <sz val="8"/>
      <color theme="2" tint="-0.89999084444715716"/>
      <name val="Times New Roman"/>
      <family val="1"/>
    </font>
    <font>
      <sz val="10"/>
      <name val="Arial"/>
      <family val="2"/>
    </font>
    <font>
      <sz val="8"/>
      <name val="Times New Roman"/>
      <family val="1"/>
    </font>
    <font>
      <sz val="8"/>
      <color theme="2" tint="-0.89999084444715716"/>
      <name val="Calibri"/>
      <family val="2"/>
      <scheme val="minor"/>
    </font>
    <font>
      <sz val="8"/>
      <name val="Calibri"/>
      <family val="2"/>
      <scheme val="minor"/>
    </font>
    <font>
      <b/>
      <sz val="8"/>
      <name val="Times New Roman"/>
      <family val="1"/>
    </font>
    <font>
      <sz val="11"/>
      <color theme="2" tint="-0.89999084444715716"/>
      <name val="Calibri"/>
      <family val="2"/>
      <scheme val="minor"/>
    </font>
    <font>
      <i/>
      <sz val="8"/>
      <color indexed="59"/>
      <name val="Calibri"/>
      <family val="2"/>
    </font>
    <font>
      <sz val="8"/>
      <color indexed="59"/>
      <name val="Calibri"/>
      <family val="2"/>
    </font>
    <font>
      <sz val="8"/>
      <color theme="2" tint="-0.89999084444715716"/>
      <name val="Arial"/>
      <family val="2"/>
    </font>
    <font>
      <sz val="10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8"/>
      <name val="Calibri"/>
      <family val="2"/>
    </font>
    <font>
      <sz val="8"/>
      <color rgb="FF000000"/>
      <name val="Calibri"/>
      <family val="2"/>
      <scheme val="minor"/>
    </font>
    <font>
      <sz val="8"/>
      <name val="Tahoma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5"/>
      <color rgb="FF000000"/>
      <name val="Arial"/>
      <family val="2"/>
    </font>
    <font>
      <b/>
      <sz val="7"/>
      <name val="Arial"/>
      <family val="2"/>
    </font>
    <font>
      <b/>
      <sz val="7"/>
      <name val="Times New Roman"/>
      <family val="1"/>
    </font>
    <font>
      <b/>
      <sz val="8"/>
      <color indexed="72"/>
      <name val="Tahoma"/>
      <family val="2"/>
    </font>
    <font>
      <b/>
      <sz val="10"/>
      <name val="Arial"/>
      <family val="2"/>
    </font>
    <font>
      <b/>
      <sz val="10"/>
      <name val="Calibri"/>
      <family val="2"/>
      <scheme val="minor"/>
    </font>
    <font>
      <sz val="8"/>
      <color indexed="72"/>
      <name val="Tahoma"/>
      <family val="2"/>
    </font>
    <font>
      <sz val="10"/>
      <color rgb="FFFF0000"/>
      <name val="Arial"/>
      <family val="2"/>
    </font>
    <font>
      <sz val="8"/>
      <color rgb="FFFF0000"/>
      <name val="Times New Roman"/>
      <family val="1"/>
    </font>
    <font>
      <sz val="10"/>
      <color rgb="FFFF0000"/>
      <name val="Calibri"/>
      <family val="2"/>
      <scheme val="minor"/>
    </font>
    <font>
      <b/>
      <sz val="8"/>
      <color rgb="FF353838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i/>
      <sz val="8"/>
      <name val="Times New Roman"/>
      <family val="1"/>
    </font>
    <font>
      <i/>
      <sz val="8"/>
      <name val="Calibri"/>
      <family val="2"/>
    </font>
    <font>
      <sz val="8"/>
      <color rgb="FF333333"/>
      <name val="Tahoma"/>
      <family val="2"/>
    </font>
    <font>
      <sz val="6"/>
      <name val="Calibri"/>
      <family val="2"/>
    </font>
    <font>
      <b/>
      <sz val="8"/>
      <name val="Calibri"/>
      <family val="2"/>
    </font>
    <font>
      <b/>
      <sz val="8"/>
      <color theme="1"/>
      <name val="Calibri"/>
      <family val="2"/>
    </font>
    <font>
      <sz val="8"/>
      <color theme="4"/>
      <name val="Calibri"/>
      <family val="2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b/>
      <sz val="8"/>
      <color indexed="63"/>
      <name val="Calibri"/>
      <family val="2"/>
    </font>
    <font>
      <sz val="8"/>
      <color indexed="72"/>
      <name val="Calibri"/>
      <family val="2"/>
    </font>
    <font>
      <b/>
      <sz val="8"/>
      <name val="Calibri"/>
      <family val="2"/>
      <scheme val="minor"/>
    </font>
    <font>
      <b/>
      <sz val="8"/>
      <color rgb="FF000000"/>
      <name val="Unknown"/>
    </font>
    <font>
      <sz val="8"/>
      <color theme="1"/>
      <name val="Unknown"/>
    </font>
    <font>
      <sz val="6"/>
      <name val="Arial"/>
      <family val="2"/>
    </font>
    <font>
      <sz val="6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6"/>
      <name val="Verdana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43" fontId="12" fillId="0" borderId="0" applyNumberFormat="0" applyFont="0" applyFill="0" applyBorder="0" applyAlignment="0" applyProtection="0"/>
  </cellStyleXfs>
  <cellXfs count="393">
    <xf numFmtId="0" fontId="0" fillId="0" borderId="0" xfId="0"/>
    <xf numFmtId="0" fontId="1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0" fontId="2" fillId="2" borderId="0" xfId="0" applyFont="1" applyFill="1"/>
    <xf numFmtId="0" fontId="5" fillId="3" borderId="0" xfId="0" applyFont="1" applyFill="1" applyBorder="1" applyAlignment="1">
      <alignment wrapText="1"/>
    </xf>
    <xf numFmtId="0" fontId="6" fillId="3" borderId="0" xfId="0" applyFont="1" applyFill="1" applyBorder="1" applyAlignment="1">
      <alignment wrapText="1"/>
    </xf>
    <xf numFmtId="0" fontId="7" fillId="3" borderId="0" xfId="0" applyFont="1" applyFill="1" applyBorder="1" applyAlignment="1">
      <alignment horizontal="right" wrapText="1"/>
    </xf>
    <xf numFmtId="0" fontId="1" fillId="0" borderId="0" xfId="0" applyFont="1"/>
    <xf numFmtId="0" fontId="2" fillId="2" borderId="0" xfId="0" applyFont="1" applyFill="1" applyBorder="1"/>
    <xf numFmtId="0" fontId="1" fillId="0" borderId="0" xfId="0" applyFont="1" applyBorder="1"/>
    <xf numFmtId="4" fontId="9" fillId="0" borderId="0" xfId="0" applyNumberFormat="1" applyFont="1" applyBorder="1"/>
    <xf numFmtId="4" fontId="9" fillId="0" borderId="0" xfId="0" applyNumberFormat="1" applyFont="1"/>
    <xf numFmtId="0" fontId="5" fillId="3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4" fontId="10" fillId="0" borderId="0" xfId="0" applyNumberFormat="1" applyFont="1" applyBorder="1"/>
    <xf numFmtId="4" fontId="10" fillId="0" borderId="0" xfId="0" applyNumberFormat="1" applyFont="1"/>
    <xf numFmtId="0" fontId="7" fillId="0" borderId="0" xfId="0" applyFont="1"/>
    <xf numFmtId="0" fontId="11" fillId="3" borderId="1" xfId="0" applyFont="1" applyFill="1" applyBorder="1" applyAlignment="1">
      <alignment vertical="top" wrapText="1"/>
    </xf>
    <xf numFmtId="4" fontId="11" fillId="0" borderId="6" xfId="0" applyNumberFormat="1" applyFont="1" applyFill="1" applyBorder="1" applyAlignment="1">
      <alignment horizontal="center" vertical="top" wrapText="1"/>
    </xf>
    <xf numFmtId="4" fontId="11" fillId="0" borderId="1" xfId="0" applyNumberFormat="1" applyFont="1" applyFill="1" applyBorder="1" applyAlignment="1">
      <alignment horizontal="center" vertical="top" wrapText="1"/>
    </xf>
    <xf numFmtId="0" fontId="13" fillId="4" borderId="4" xfId="1" applyNumberFormat="1" applyFont="1" applyFill="1" applyBorder="1" applyAlignment="1">
      <alignment horizontal="left"/>
    </xf>
    <xf numFmtId="4" fontId="14" fillId="4" borderId="7" xfId="0" applyNumberFormat="1" applyFont="1" applyFill="1" applyBorder="1" applyAlignment="1">
      <alignment horizontal="center" vertical="top" wrapText="1"/>
    </xf>
    <xf numFmtId="4" fontId="14" fillId="3" borderId="4" xfId="0" applyNumberFormat="1" applyFont="1" applyFill="1" applyBorder="1" applyAlignment="1">
      <alignment horizontal="center" vertical="top" wrapText="1"/>
    </xf>
    <xf numFmtId="0" fontId="13" fillId="2" borderId="4" xfId="1" applyNumberFormat="1" applyFont="1" applyFill="1" applyBorder="1" applyAlignment="1">
      <alignment horizontal="left"/>
    </xf>
    <xf numFmtId="4" fontId="14" fillId="0" borderId="7" xfId="0" applyNumberFormat="1" applyFont="1" applyFill="1" applyBorder="1" applyAlignment="1">
      <alignment horizontal="center" vertical="top" wrapText="1"/>
    </xf>
    <xf numFmtId="4" fontId="15" fillId="0" borderId="7" xfId="0" applyNumberFormat="1" applyFont="1" applyFill="1" applyBorder="1" applyAlignment="1">
      <alignment horizontal="center" vertical="top" wrapText="1"/>
    </xf>
    <xf numFmtId="0" fontId="13" fillId="2" borderId="4" xfId="1" applyNumberFormat="1" applyFont="1" applyFill="1" applyBorder="1" applyAlignment="1">
      <alignment horizontal="left" wrapText="1"/>
    </xf>
    <xf numFmtId="0" fontId="13" fillId="0" borderId="7" xfId="1" applyFont="1" applyBorder="1" applyAlignment="1">
      <alignment horizontal="left"/>
    </xf>
    <xf numFmtId="0" fontId="16" fillId="2" borderId="4" xfId="1" applyNumberFormat="1" applyFont="1" applyFill="1" applyBorder="1" applyAlignment="1"/>
    <xf numFmtId="4" fontId="16" fillId="0" borderId="7" xfId="0" applyNumberFormat="1" applyFont="1" applyFill="1" applyBorder="1" applyAlignment="1">
      <alignment horizontal="center" vertical="top" wrapText="1"/>
    </xf>
    <xf numFmtId="4" fontId="16" fillId="0" borderId="4" xfId="0" applyNumberFormat="1" applyFont="1" applyFill="1" applyBorder="1" applyAlignment="1">
      <alignment horizontal="center" vertical="top" wrapText="1"/>
    </xf>
    <xf numFmtId="0" fontId="13" fillId="2" borderId="4" xfId="1" applyNumberFormat="1" applyFont="1" applyFill="1" applyBorder="1" applyAlignment="1">
      <alignment horizontal="left" indent="1"/>
    </xf>
    <xf numFmtId="0" fontId="7" fillId="0" borderId="0" xfId="0" applyFont="1" applyBorder="1"/>
    <xf numFmtId="4" fontId="15" fillId="3" borderId="7" xfId="0" applyNumberFormat="1" applyFont="1" applyFill="1" applyBorder="1" applyAlignment="1">
      <alignment horizontal="center" vertical="top" wrapText="1"/>
    </xf>
    <xf numFmtId="0" fontId="13" fillId="2" borderId="7" xfId="1" applyNumberFormat="1" applyFont="1" applyFill="1" applyBorder="1" applyAlignment="1">
      <alignment horizontal="left" indent="1"/>
    </xf>
    <xf numFmtId="4" fontId="15" fillId="3" borderId="4" xfId="0" applyNumberFormat="1" applyFont="1" applyFill="1" applyBorder="1" applyAlignment="1">
      <alignment horizontal="center" vertical="top" wrapText="1"/>
    </xf>
    <xf numFmtId="4" fontId="14" fillId="3" borderId="8" xfId="0" applyNumberFormat="1" applyFont="1" applyFill="1" applyBorder="1" applyAlignment="1">
      <alignment horizontal="center" vertical="top" wrapText="1"/>
    </xf>
    <xf numFmtId="0" fontId="5" fillId="3" borderId="9" xfId="0" applyFont="1" applyFill="1" applyBorder="1" applyAlignment="1">
      <alignment vertical="top" wrapText="1"/>
    </xf>
    <xf numFmtId="4" fontId="15" fillId="3" borderId="5" xfId="0" applyNumberFormat="1" applyFont="1" applyFill="1" applyBorder="1" applyAlignment="1">
      <alignment horizontal="center" vertical="top" wrapText="1"/>
    </xf>
    <xf numFmtId="4" fontId="5" fillId="3" borderId="10" xfId="0" applyNumberFormat="1" applyFont="1" applyFill="1" applyBorder="1" applyAlignment="1">
      <alignment horizontal="center" vertical="top" wrapText="1"/>
    </xf>
    <xf numFmtId="0" fontId="5" fillId="0" borderId="2" xfId="0" applyFont="1" applyBorder="1"/>
    <xf numFmtId="4" fontId="5" fillId="3" borderId="11" xfId="0" applyNumberFormat="1" applyFont="1" applyFill="1" applyBorder="1" applyAlignment="1">
      <alignment horizontal="center" vertical="top" wrapText="1"/>
    </xf>
    <xf numFmtId="0" fontId="14" fillId="0" borderId="11" xfId="0" applyFont="1" applyBorder="1"/>
    <xf numFmtId="4" fontId="17" fillId="0" borderId="0" xfId="0" applyNumberFormat="1" applyFont="1" applyBorder="1"/>
    <xf numFmtId="0" fontId="5" fillId="3" borderId="7" xfId="0" applyFont="1" applyFill="1" applyBorder="1" applyAlignment="1">
      <alignment horizontal="center" vertical="top" wrapText="1"/>
    </xf>
    <xf numFmtId="0" fontId="5" fillId="3" borderId="11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6" xfId="0" applyFont="1" applyFill="1" applyBorder="1" applyAlignment="1">
      <alignment vertical="top" wrapText="1"/>
    </xf>
    <xf numFmtId="4" fontId="5" fillId="3" borderId="12" xfId="0" applyNumberFormat="1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vertical="top" wrapText="1"/>
    </xf>
    <xf numFmtId="4" fontId="14" fillId="3" borderId="11" xfId="0" quotePrefix="1" applyNumberFormat="1" applyFont="1" applyFill="1" applyBorder="1" applyAlignment="1">
      <alignment horizontal="center" vertical="center" wrapText="1"/>
    </xf>
    <xf numFmtId="4" fontId="5" fillId="3" borderId="12" xfId="0" quotePrefix="1" applyNumberFormat="1" applyFont="1" applyFill="1" applyBorder="1" applyAlignment="1">
      <alignment horizontal="center" vertical="center" wrapText="1"/>
    </xf>
    <xf numFmtId="0" fontId="14" fillId="3" borderId="6" xfId="0" quotePrefix="1" applyFont="1" applyFill="1" applyBorder="1" applyAlignment="1">
      <alignment vertical="top" wrapText="1"/>
    </xf>
    <xf numFmtId="0" fontId="5" fillId="5" borderId="2" xfId="0" applyFont="1" applyFill="1" applyBorder="1" applyAlignment="1">
      <alignment vertical="top" wrapText="1"/>
    </xf>
    <xf numFmtId="4" fontId="5" fillId="5" borderId="11" xfId="0" applyNumberFormat="1" applyFont="1" applyFill="1" applyBorder="1" applyAlignment="1">
      <alignment horizontal="center" vertical="center" wrapText="1"/>
    </xf>
    <xf numFmtId="10" fontId="5" fillId="5" borderId="3" xfId="0" applyNumberFormat="1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vertical="top" wrapText="1"/>
    </xf>
    <xf numFmtId="4" fontId="14" fillId="3" borderId="1" xfId="0" applyNumberFormat="1" applyFont="1" applyFill="1" applyBorder="1" applyAlignment="1">
      <alignment horizontal="center" vertical="center" wrapText="1"/>
    </xf>
    <xf numFmtId="2" fontId="14" fillId="3" borderId="12" xfId="0" applyNumberFormat="1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vertical="top" wrapText="1"/>
    </xf>
    <xf numFmtId="4" fontId="14" fillId="3" borderId="11" xfId="0" applyNumberFormat="1" applyFont="1" applyFill="1" applyBorder="1" applyAlignment="1">
      <alignment horizontal="center" vertical="center" wrapText="1"/>
    </xf>
    <xf numFmtId="2" fontId="14" fillId="3" borderId="3" xfId="0" applyNumberFormat="1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vertical="top" wrapText="1"/>
    </xf>
    <xf numFmtId="0" fontId="3" fillId="0" borderId="13" xfId="0" applyNumberFormat="1" applyFont="1" applyFill="1" applyBorder="1" applyAlignment="1" applyProtection="1">
      <alignment horizontal="left" vertical="justify"/>
    </xf>
    <xf numFmtId="0" fontId="1" fillId="2" borderId="0" xfId="0" applyFont="1" applyFill="1"/>
    <xf numFmtId="0" fontId="3" fillId="2" borderId="0" xfId="0" applyFont="1" applyFill="1"/>
    <xf numFmtId="0" fontId="20" fillId="2" borderId="0" xfId="0" applyFont="1" applyFill="1"/>
    <xf numFmtId="164" fontId="20" fillId="2" borderId="0" xfId="0" applyNumberFormat="1" applyFont="1" applyFill="1"/>
    <xf numFmtId="0" fontId="20" fillId="0" borderId="0" xfId="0" applyFont="1"/>
    <xf numFmtId="0" fontId="12" fillId="0" borderId="0" xfId="0" applyNumberFormat="1" applyFont="1" applyFill="1" applyBorder="1" applyAlignment="1" applyProtection="1">
      <alignment vertical="top"/>
    </xf>
    <xf numFmtId="4" fontId="21" fillId="0" borderId="0" xfId="0" applyNumberFormat="1" applyFont="1" applyFill="1" applyBorder="1" applyAlignment="1" applyProtection="1">
      <alignment horizontal="right" vertical="top"/>
    </xf>
    <xf numFmtId="4" fontId="12" fillId="0" borderId="0" xfId="0" applyNumberFormat="1" applyFont="1" applyFill="1" applyBorder="1" applyAlignment="1" applyProtection="1">
      <alignment vertical="top"/>
    </xf>
    <xf numFmtId="0" fontId="22" fillId="0" borderId="0" xfId="0" applyNumberFormat="1" applyFont="1" applyFill="1" applyBorder="1" applyAlignment="1" applyProtection="1">
      <alignment horizontal="center" vertical="top"/>
    </xf>
    <xf numFmtId="4" fontId="22" fillId="0" borderId="0" xfId="0" applyNumberFormat="1" applyFont="1" applyFill="1" applyBorder="1" applyAlignment="1" applyProtection="1">
      <alignment horizontal="center" vertical="top"/>
    </xf>
    <xf numFmtId="0" fontId="22" fillId="0" borderId="0" xfId="0" applyNumberFormat="1" applyFont="1" applyFill="1" applyBorder="1" applyAlignment="1" applyProtection="1">
      <alignment horizontal="center"/>
    </xf>
    <xf numFmtId="4" fontId="22" fillId="0" borderId="0" xfId="0" applyNumberFormat="1" applyFont="1" applyFill="1" applyBorder="1" applyAlignment="1" applyProtection="1">
      <alignment horizontal="center"/>
    </xf>
    <xf numFmtId="0" fontId="23" fillId="0" borderId="0" xfId="0" applyNumberFormat="1" applyFont="1" applyFill="1" applyBorder="1" applyAlignment="1" applyProtection="1">
      <alignment vertical="top"/>
    </xf>
    <xf numFmtId="4" fontId="23" fillId="0" borderId="0" xfId="0" applyNumberFormat="1" applyFont="1" applyFill="1" applyBorder="1" applyAlignment="1" applyProtection="1">
      <alignment vertical="top"/>
    </xf>
    <xf numFmtId="0" fontId="12" fillId="0" borderId="0" xfId="0" applyNumberFormat="1" applyFont="1" applyFill="1" applyBorder="1" applyAlignment="1" applyProtection="1">
      <alignment horizontal="center" vertical="top"/>
    </xf>
    <xf numFmtId="4" fontId="12" fillId="0" borderId="0" xfId="0" applyNumberFormat="1" applyFont="1" applyFill="1" applyBorder="1" applyAlignment="1" applyProtection="1">
      <alignment horizontal="center" vertical="top"/>
    </xf>
    <xf numFmtId="0" fontId="13" fillId="0" borderId="0" xfId="1" applyNumberFormat="1" applyFont="1" applyFill="1" applyAlignment="1"/>
    <xf numFmtId="4" fontId="13" fillId="0" borderId="0" xfId="1" applyNumberFormat="1" applyFont="1" applyFill="1" applyBorder="1" applyAlignment="1"/>
    <xf numFmtId="4" fontId="24" fillId="0" borderId="0" xfId="0" applyNumberFormat="1" applyFont="1" applyFill="1" applyBorder="1" applyAlignment="1">
      <alignment horizontal="right" vertical="center"/>
    </xf>
    <xf numFmtId="4" fontId="21" fillId="0" borderId="0" xfId="1" applyNumberFormat="1" applyFont="1" applyFill="1" applyAlignment="1">
      <alignment horizontal="right"/>
    </xf>
    <xf numFmtId="0" fontId="12" fillId="0" borderId="0" xfId="1" applyFill="1"/>
    <xf numFmtId="0" fontId="13" fillId="2" borderId="0" xfId="1" applyNumberFormat="1" applyFont="1" applyFill="1" applyAlignment="1"/>
    <xf numFmtId="4" fontId="13" fillId="0" borderId="14" xfId="0" applyNumberFormat="1" applyFont="1" applyFill="1" applyBorder="1" applyAlignment="1">
      <alignment horizontal="right"/>
    </xf>
    <xf numFmtId="4" fontId="24" fillId="6" borderId="14" xfId="0" applyNumberFormat="1" applyFont="1" applyFill="1" applyBorder="1" applyAlignment="1">
      <alignment horizontal="right" vertical="top" wrapText="1"/>
    </xf>
    <xf numFmtId="4" fontId="25" fillId="3" borderId="14" xfId="0" applyNumberFormat="1" applyFont="1" applyFill="1" applyBorder="1" applyAlignment="1">
      <alignment horizontal="right" vertical="center" wrapText="1"/>
    </xf>
    <xf numFmtId="165" fontId="26" fillId="2" borderId="0" xfId="2" applyFont="1" applyFill="1" applyBorder="1" applyAlignment="1">
      <alignment horizontal="right" wrapText="1"/>
    </xf>
    <xf numFmtId="8" fontId="13" fillId="2" borderId="0" xfId="1" applyNumberFormat="1" applyFont="1" applyFill="1" applyAlignment="1"/>
    <xf numFmtId="0" fontId="27" fillId="7" borderId="1" xfId="0" applyFont="1" applyFill="1" applyBorder="1" applyAlignment="1">
      <alignment horizontal="center" vertical="center" wrapText="1"/>
    </xf>
    <xf numFmtId="0" fontId="27" fillId="7" borderId="7" xfId="0" applyFont="1" applyFill="1" applyBorder="1" applyAlignment="1">
      <alignment horizontal="center" vertical="center" wrapText="1"/>
    </xf>
    <xf numFmtId="0" fontId="28" fillId="7" borderId="0" xfId="0" applyNumberFormat="1" applyFont="1" applyFill="1" applyBorder="1" applyAlignment="1" applyProtection="1">
      <alignment horizontal="center" vertical="top"/>
    </xf>
    <xf numFmtId="0" fontId="28" fillId="7" borderId="13" xfId="0" applyNumberFormat="1" applyFont="1" applyFill="1" applyBorder="1" applyAlignment="1" applyProtection="1">
      <alignment horizontal="center" vertical="top"/>
    </xf>
    <xf numFmtId="0" fontId="28" fillId="7" borderId="12" xfId="0" applyNumberFormat="1" applyFont="1" applyFill="1" applyBorder="1" applyAlignment="1" applyProtection="1">
      <alignment horizontal="center" vertical="top"/>
    </xf>
    <xf numFmtId="0" fontId="27" fillId="7" borderId="4" xfId="0" applyFont="1" applyFill="1" applyBorder="1" applyAlignment="1">
      <alignment horizontal="center" vertical="center" wrapText="1"/>
    </xf>
    <xf numFmtId="0" fontId="27" fillId="7" borderId="9" xfId="0" applyFont="1" applyFill="1" applyBorder="1" applyAlignment="1">
      <alignment horizontal="center" vertical="center" wrapText="1"/>
    </xf>
    <xf numFmtId="0" fontId="27" fillId="7" borderId="14" xfId="0" applyFont="1" applyFill="1" applyBorder="1" applyAlignment="1">
      <alignment horizontal="center" vertical="justify" wrapText="1"/>
    </xf>
    <xf numFmtId="0" fontId="27" fillId="7" borderId="10" xfId="0" applyFont="1" applyFill="1" applyBorder="1" applyAlignment="1">
      <alignment horizontal="center" vertical="justify" wrapText="1"/>
    </xf>
    <xf numFmtId="0" fontId="27" fillId="7" borderId="0" xfId="0" applyFont="1" applyFill="1" applyBorder="1" applyAlignment="1">
      <alignment horizontal="center" vertical="center" wrapText="1"/>
    </xf>
    <xf numFmtId="0" fontId="27" fillId="7" borderId="15" xfId="0" applyFont="1" applyFill="1" applyBorder="1" applyAlignment="1">
      <alignment horizontal="center" vertical="center" wrapText="1"/>
    </xf>
    <xf numFmtId="0" fontId="27" fillId="7" borderId="3" xfId="0" applyFont="1" applyFill="1" applyBorder="1" applyAlignment="1">
      <alignment horizontal="center" vertical="center" wrapText="1"/>
    </xf>
    <xf numFmtId="0" fontId="29" fillId="7" borderId="1" xfId="0" applyFont="1" applyFill="1" applyBorder="1" applyAlignment="1">
      <alignment horizontal="center" vertical="center" wrapText="1"/>
    </xf>
    <xf numFmtId="0" fontId="29" fillId="7" borderId="4" xfId="0" applyFont="1" applyFill="1" applyBorder="1" applyAlignment="1">
      <alignment horizontal="center" vertical="center" wrapText="1"/>
    </xf>
    <xf numFmtId="17" fontId="30" fillId="7" borderId="5" xfId="0" applyNumberFormat="1" applyFont="1" applyFill="1" applyBorder="1" applyAlignment="1" applyProtection="1">
      <alignment horizontal="center" vertical="top"/>
    </xf>
    <xf numFmtId="0" fontId="31" fillId="5" borderId="10" xfId="1" applyNumberFormat="1" applyFont="1" applyFill="1" applyBorder="1" applyAlignment="1">
      <alignment horizontal="center" vertical="top" wrapText="1"/>
    </xf>
    <xf numFmtId="4" fontId="21" fillId="0" borderId="0" xfId="1" applyNumberFormat="1" applyFont="1" applyFill="1" applyBorder="1" applyAlignment="1">
      <alignment horizontal="right"/>
    </xf>
    <xf numFmtId="0" fontId="16" fillId="0" borderId="7" xfId="1" applyNumberFormat="1" applyFont="1" applyFill="1" applyBorder="1" applyAlignment="1"/>
    <xf numFmtId="4" fontId="16" fillId="0" borderId="1" xfId="1" applyNumberFormat="1" applyFont="1" applyFill="1" applyBorder="1" applyAlignment="1"/>
    <xf numFmtId="4" fontId="16" fillId="0" borderId="6" xfId="1" applyNumberFormat="1" applyFont="1" applyFill="1" applyBorder="1" applyAlignment="1"/>
    <xf numFmtId="4" fontId="16" fillId="0" borderId="13" xfId="1" applyNumberFormat="1" applyFont="1" applyFill="1" applyBorder="1" applyAlignment="1"/>
    <xf numFmtId="4" fontId="32" fillId="6" borderId="0" xfId="0" applyNumberFormat="1" applyFont="1" applyFill="1" applyBorder="1" applyAlignment="1">
      <alignment horizontal="right" vertical="top" wrapText="1"/>
    </xf>
    <xf numFmtId="4" fontId="12" fillId="0" borderId="0" xfId="1" applyNumberFormat="1" applyFill="1"/>
    <xf numFmtId="4" fontId="33" fillId="0" borderId="0" xfId="1" applyNumberFormat="1" applyFont="1" applyFill="1"/>
    <xf numFmtId="0" fontId="33" fillId="0" borderId="0" xfId="1" applyFont="1" applyFill="1"/>
    <xf numFmtId="0" fontId="16" fillId="0" borderId="7" xfId="1" applyNumberFormat="1" applyFont="1" applyFill="1" applyBorder="1" applyAlignment="1">
      <alignment horizontal="left"/>
    </xf>
    <xf numFmtId="4" fontId="16" fillId="0" borderId="4" xfId="0" applyNumberFormat="1" applyFont="1" applyFill="1" applyBorder="1" applyAlignment="1" applyProtection="1">
      <alignment horizontal="right" vertical="top"/>
    </xf>
    <xf numFmtId="4" fontId="16" fillId="0" borderId="7" xfId="0" applyNumberFormat="1" applyFont="1" applyFill="1" applyBorder="1" applyAlignment="1" applyProtection="1">
      <alignment horizontal="right" vertical="top"/>
    </xf>
    <xf numFmtId="4" fontId="16" fillId="0" borderId="0" xfId="0" applyNumberFormat="1" applyFont="1" applyFill="1" applyBorder="1" applyAlignment="1" applyProtection="1">
      <alignment horizontal="right" vertical="top"/>
    </xf>
    <xf numFmtId="4" fontId="34" fillId="0" borderId="0" xfId="1" applyNumberFormat="1" applyFont="1" applyFill="1" applyAlignment="1">
      <alignment horizontal="right"/>
    </xf>
    <xf numFmtId="0" fontId="13" fillId="0" borderId="7" xfId="1" applyNumberFormat="1" applyFont="1" applyFill="1" applyBorder="1" applyAlignment="1">
      <alignment horizontal="left"/>
    </xf>
    <xf numFmtId="4" fontId="13" fillId="0" borderId="4" xfId="0" applyNumberFormat="1" applyFont="1" applyFill="1" applyBorder="1" applyAlignment="1">
      <alignment horizontal="right"/>
    </xf>
    <xf numFmtId="4" fontId="24" fillId="6" borderId="7" xfId="0" applyNumberFormat="1" applyFont="1" applyFill="1" applyBorder="1" applyAlignment="1">
      <alignment horizontal="right" vertical="top" wrapText="1"/>
    </xf>
    <xf numFmtId="4" fontId="25" fillId="0" borderId="4" xfId="0" applyNumberFormat="1" applyFont="1" applyBorder="1"/>
    <xf numFmtId="4" fontId="15" fillId="0" borderId="4" xfId="0" applyNumberFormat="1" applyFont="1" applyBorder="1"/>
    <xf numFmtId="4" fontId="35" fillId="6" borderId="0" xfId="3" applyNumberFormat="1" applyFont="1" applyFill="1" applyBorder="1" applyAlignment="1">
      <alignment horizontal="right" vertical="top" wrapText="1"/>
    </xf>
    <xf numFmtId="4" fontId="35" fillId="6" borderId="4" xfId="3" applyNumberFormat="1" applyFont="1" applyFill="1" applyBorder="1" applyAlignment="1">
      <alignment horizontal="right" vertical="top" wrapText="1"/>
    </xf>
    <xf numFmtId="4" fontId="13" fillId="0" borderId="4" xfId="1" applyNumberFormat="1" applyFont="1" applyFill="1" applyBorder="1" applyAlignment="1"/>
    <xf numFmtId="0" fontId="36" fillId="0" borderId="0" xfId="1" applyFont="1" applyFill="1"/>
    <xf numFmtId="4" fontId="25" fillId="3" borderId="4" xfId="0" applyNumberFormat="1" applyFont="1" applyFill="1" applyBorder="1" applyAlignment="1">
      <alignment horizontal="right" vertical="center" wrapText="1"/>
    </xf>
    <xf numFmtId="0" fontId="16" fillId="2" borderId="7" xfId="1" applyNumberFormat="1" applyFont="1" applyFill="1" applyBorder="1" applyAlignment="1">
      <alignment horizontal="left"/>
    </xf>
    <xf numFmtId="4" fontId="16" fillId="0" borderId="4" xfId="1" applyNumberFormat="1" applyFont="1" applyFill="1" applyBorder="1" applyAlignment="1"/>
    <xf numFmtId="4" fontId="16" fillId="0" borderId="7" xfId="1" applyNumberFormat="1" applyFont="1" applyFill="1" applyBorder="1" applyAlignment="1"/>
    <xf numFmtId="4" fontId="16" fillId="0" borderId="0" xfId="1" applyNumberFormat="1" applyFont="1" applyFill="1" applyBorder="1" applyAlignment="1"/>
    <xf numFmtId="0" fontId="12" fillId="2" borderId="0" xfId="1" applyFill="1"/>
    <xf numFmtId="4" fontId="37" fillId="0" borderId="0" xfId="1" applyNumberFormat="1" applyFont="1" applyFill="1"/>
    <xf numFmtId="4" fontId="26" fillId="0" borderId="4" xfId="0" applyNumberFormat="1" applyFont="1" applyFill="1" applyBorder="1" applyAlignment="1">
      <alignment horizontal="right" vertical="top" wrapText="1"/>
    </xf>
    <xf numFmtId="4" fontId="26" fillId="0" borderId="0" xfId="0" applyNumberFormat="1" applyFont="1" applyFill="1" applyBorder="1" applyAlignment="1">
      <alignment horizontal="right" vertical="top" wrapText="1"/>
    </xf>
    <xf numFmtId="0" fontId="13" fillId="0" borderId="7" xfId="1" applyNumberFormat="1" applyFont="1" applyFill="1" applyBorder="1" applyAlignment="1">
      <alignment horizontal="left" wrapText="1"/>
    </xf>
    <xf numFmtId="4" fontId="13" fillId="0" borderId="8" xfId="1" applyNumberFormat="1" applyFont="1" applyFill="1" applyBorder="1" applyAlignment="1"/>
    <xf numFmtId="4" fontId="13" fillId="0" borderId="4" xfId="0" applyNumberFormat="1" applyFont="1" applyFill="1" applyBorder="1" applyAlignment="1" applyProtection="1">
      <alignment horizontal="right"/>
    </xf>
    <xf numFmtId="4" fontId="13" fillId="0" borderId="0" xfId="0" applyNumberFormat="1" applyFont="1" applyFill="1" applyBorder="1" applyAlignment="1" applyProtection="1">
      <alignment horizontal="right"/>
    </xf>
    <xf numFmtId="4" fontId="33" fillId="0" borderId="0" xfId="1" applyNumberFormat="1" applyFont="1" applyFill="1" applyBorder="1"/>
    <xf numFmtId="0" fontId="13" fillId="0" borderId="7" xfId="1" applyNumberFormat="1" applyFont="1" applyFill="1" applyBorder="1" applyAlignment="1">
      <alignment horizontal="left" indent="1"/>
    </xf>
    <xf numFmtId="4" fontId="13" fillId="0" borderId="4" xfId="0" applyNumberFormat="1" applyFont="1" applyFill="1" applyBorder="1" applyAlignment="1" applyProtection="1">
      <alignment horizontal="right" vertical="top"/>
    </xf>
    <xf numFmtId="4" fontId="13" fillId="0" borderId="0" xfId="0" applyNumberFormat="1" applyFont="1" applyFill="1" applyBorder="1" applyAlignment="1" applyProtection="1">
      <alignment horizontal="right" vertical="top"/>
    </xf>
    <xf numFmtId="4" fontId="13" fillId="0" borderId="8" xfId="0" applyNumberFormat="1" applyFont="1" applyFill="1" applyBorder="1" applyAlignment="1" applyProtection="1">
      <alignment horizontal="right" vertical="top"/>
    </xf>
    <xf numFmtId="4" fontId="13" fillId="0" borderId="4" xfId="1" applyNumberFormat="1" applyFont="1" applyFill="1" applyBorder="1"/>
    <xf numFmtId="4" fontId="13" fillId="0" borderId="0" xfId="1" applyNumberFormat="1" applyFont="1" applyFill="1" applyBorder="1"/>
    <xf numFmtId="4" fontId="13" fillId="0" borderId="7" xfId="1" applyNumberFormat="1" applyFont="1" applyFill="1" applyBorder="1"/>
    <xf numFmtId="4" fontId="13" fillId="0" borderId="4" xfId="0" applyNumberFormat="1" applyFont="1" applyFill="1" applyBorder="1"/>
    <xf numFmtId="4" fontId="13" fillId="0" borderId="0" xfId="0" applyNumberFormat="1" applyFont="1" applyFill="1" applyBorder="1"/>
    <xf numFmtId="4" fontId="37" fillId="0" borderId="0" xfId="1" applyNumberFormat="1" applyFont="1" applyFill="1" applyAlignment="1">
      <alignment horizontal="right"/>
    </xf>
    <xf numFmtId="0" fontId="37" fillId="0" borderId="0" xfId="1" applyFont="1" applyFill="1"/>
    <xf numFmtId="4" fontId="26" fillId="6" borderId="0" xfId="0" applyNumberFormat="1" applyFont="1" applyFill="1" applyBorder="1" applyAlignment="1">
      <alignment horizontal="right" vertical="top" wrapText="1"/>
    </xf>
    <xf numFmtId="4" fontId="26" fillId="6" borderId="4" xfId="0" applyNumberFormat="1" applyFont="1" applyFill="1" applyBorder="1" applyAlignment="1">
      <alignment horizontal="right" vertical="top" wrapText="1"/>
    </xf>
    <xf numFmtId="4" fontId="38" fillId="0" borderId="0" xfId="1" applyNumberFormat="1" applyFont="1" applyFill="1" applyAlignment="1">
      <alignment horizontal="right"/>
    </xf>
    <xf numFmtId="0" fontId="16" fillId="5" borderId="7" xfId="1" applyNumberFormat="1" applyFont="1" applyFill="1" applyBorder="1" applyAlignment="1"/>
    <xf numFmtId="4" fontId="16" fillId="5" borderId="5" xfId="1" applyNumberFormat="1" applyFont="1" applyFill="1" applyBorder="1" applyAlignment="1"/>
    <xf numFmtId="4" fontId="16" fillId="5" borderId="9" xfId="1" applyNumberFormat="1" applyFont="1" applyFill="1" applyBorder="1" applyAlignment="1"/>
    <xf numFmtId="4" fontId="16" fillId="5" borderId="14" xfId="1" applyNumberFormat="1" applyFont="1" applyFill="1" applyBorder="1" applyAlignment="1"/>
    <xf numFmtId="4" fontId="34" fillId="0" borderId="0" xfId="1" applyNumberFormat="1" applyFont="1" applyFill="1" applyBorder="1" applyAlignment="1">
      <alignment horizontal="right"/>
    </xf>
    <xf numFmtId="0" fontId="13" fillId="2" borderId="2" xfId="1" applyNumberFormat="1" applyFont="1" applyFill="1" applyBorder="1" applyAlignment="1"/>
    <xf numFmtId="4" fontId="13" fillId="0" borderId="15" xfId="1" applyNumberFormat="1" applyFont="1" applyFill="1" applyBorder="1" applyAlignment="1"/>
    <xf numFmtId="0" fontId="13" fillId="0" borderId="3" xfId="1" applyNumberFormat="1" applyFont="1" applyFill="1" applyBorder="1" applyAlignment="1"/>
    <xf numFmtId="0" fontId="16" fillId="5" borderId="2" xfId="1" applyNumberFormat="1" applyFont="1" applyFill="1" applyBorder="1" applyAlignment="1">
      <alignment horizontal="center"/>
    </xf>
    <xf numFmtId="0" fontId="16" fillId="5" borderId="11" xfId="1" applyNumberFormat="1" applyFont="1" applyFill="1" applyBorder="1" applyAlignment="1">
      <alignment horizontal="center"/>
    </xf>
    <xf numFmtId="0" fontId="16" fillId="5" borderId="2" xfId="1" applyNumberFormat="1" applyFont="1" applyFill="1" applyBorder="1" applyAlignment="1">
      <alignment horizontal="left"/>
    </xf>
    <xf numFmtId="0" fontId="16" fillId="5" borderId="15" xfId="1" applyNumberFormat="1" applyFont="1" applyFill="1" applyBorder="1" applyAlignment="1">
      <alignment horizontal="center"/>
    </xf>
    <xf numFmtId="0" fontId="16" fillId="5" borderId="15" xfId="1" applyNumberFormat="1" applyFont="1" applyFill="1" applyBorder="1" applyAlignment="1"/>
    <xf numFmtId="4" fontId="16" fillId="5" borderId="15" xfId="1" applyNumberFormat="1" applyFont="1" applyFill="1" applyBorder="1" applyAlignment="1"/>
    <xf numFmtId="0" fontId="16" fillId="5" borderId="3" xfId="1" applyNumberFormat="1" applyFont="1" applyFill="1" applyBorder="1" applyAlignment="1"/>
    <xf numFmtId="4" fontId="39" fillId="0" borderId="11" xfId="0" applyNumberFormat="1" applyFont="1" applyBorder="1" applyAlignment="1">
      <alignment wrapText="1"/>
    </xf>
    <xf numFmtId="0" fontId="16" fillId="0" borderId="13" xfId="1" applyNumberFormat="1" applyFont="1" applyFill="1" applyBorder="1" applyAlignment="1">
      <alignment horizontal="center"/>
    </xf>
    <xf numFmtId="0" fontId="16" fillId="0" borderId="13" xfId="1" applyNumberFormat="1" applyFont="1" applyFill="1" applyBorder="1" applyAlignment="1"/>
    <xf numFmtId="0" fontId="16" fillId="0" borderId="15" xfId="1" applyNumberFormat="1" applyFont="1" applyFill="1" applyBorder="1" applyAlignment="1"/>
    <xf numFmtId="0" fontId="16" fillId="0" borderId="3" xfId="1" applyNumberFormat="1" applyFont="1" applyFill="1" applyBorder="1" applyAlignment="1"/>
    <xf numFmtId="4" fontId="38" fillId="0" borderId="0" xfId="1" applyNumberFormat="1" applyFont="1" applyFill="1" applyBorder="1" applyAlignment="1">
      <alignment horizontal="right"/>
    </xf>
    <xf numFmtId="0" fontId="13" fillId="0" borderId="2" xfId="1" applyFont="1" applyBorder="1" applyAlignment="1"/>
    <xf numFmtId="4" fontId="13" fillId="0" borderId="11" xfId="0" applyNumberFormat="1" applyFont="1" applyBorder="1" applyAlignment="1">
      <alignment horizontal="right" vertical="center" wrapText="1"/>
    </xf>
    <xf numFmtId="0" fontId="13" fillId="0" borderId="15" xfId="1" applyFont="1" applyBorder="1" applyAlignment="1">
      <alignment horizontal="center"/>
    </xf>
    <xf numFmtId="0" fontId="13" fillId="0" borderId="15" xfId="1" applyFont="1" applyBorder="1" applyAlignment="1"/>
    <xf numFmtId="0" fontId="16" fillId="0" borderId="15" xfId="1" applyFont="1" applyBorder="1" applyAlignment="1">
      <alignment horizontal="center"/>
    </xf>
    <xf numFmtId="4" fontId="13" fillId="0" borderId="15" xfId="1" applyNumberFormat="1" applyFont="1" applyBorder="1"/>
    <xf numFmtId="0" fontId="16" fillId="0" borderId="3" xfId="1" applyFont="1" applyBorder="1" applyAlignment="1">
      <alignment horizontal="center"/>
    </xf>
    <xf numFmtId="0" fontId="13" fillId="0" borderId="2" xfId="1" applyFont="1" applyBorder="1" applyAlignment="1">
      <alignment horizontal="left"/>
    </xf>
    <xf numFmtId="0" fontId="13" fillId="0" borderId="15" xfId="1" applyFont="1" applyBorder="1" applyAlignment="1">
      <alignment horizontal="left"/>
    </xf>
    <xf numFmtId="4" fontId="13" fillId="0" borderId="14" xfId="1" applyNumberFormat="1" applyFont="1" applyBorder="1"/>
    <xf numFmtId="0" fontId="16" fillId="0" borderId="14" xfId="1" applyFont="1" applyBorder="1" applyAlignment="1">
      <alignment horizontal="center"/>
    </xf>
    <xf numFmtId="49" fontId="13" fillId="0" borderId="9" xfId="1" applyNumberFormat="1" applyFont="1" applyBorder="1" applyAlignment="1">
      <alignment vertical="justify"/>
    </xf>
    <xf numFmtId="4" fontId="16" fillId="2" borderId="11" xfId="1" applyNumberFormat="1" applyFont="1" applyFill="1" applyBorder="1" applyAlignment="1"/>
    <xf numFmtId="0" fontId="16" fillId="0" borderId="2" xfId="1" applyNumberFormat="1" applyFont="1" applyFill="1" applyBorder="1" applyAlignment="1">
      <alignment horizontal="center"/>
    </xf>
    <xf numFmtId="0" fontId="16" fillId="0" borderId="15" xfId="1" applyNumberFormat="1" applyFont="1" applyFill="1" applyBorder="1" applyAlignment="1">
      <alignment horizontal="center"/>
    </xf>
    <xf numFmtId="0" fontId="16" fillId="0" borderId="14" xfId="1" applyNumberFormat="1" applyFont="1" applyFill="1" applyBorder="1" applyAlignment="1"/>
    <xf numFmtId="0" fontId="13" fillId="5" borderId="2" xfId="1" applyNumberFormat="1" applyFont="1" applyFill="1" applyBorder="1" applyAlignment="1"/>
    <xf numFmtId="4" fontId="16" fillId="5" borderId="11" xfId="1" applyNumberFormat="1" applyFont="1" applyFill="1" applyBorder="1" applyAlignment="1"/>
    <xf numFmtId="10" fontId="16" fillId="5" borderId="2" xfId="1" applyNumberFormat="1" applyFont="1" applyFill="1" applyBorder="1" applyAlignment="1">
      <alignment horizontal="center"/>
    </xf>
    <xf numFmtId="10" fontId="16" fillId="5" borderId="15" xfId="1" applyNumberFormat="1" applyFont="1" applyFill="1" applyBorder="1" applyAlignment="1">
      <alignment horizontal="center"/>
    </xf>
    <xf numFmtId="10" fontId="16" fillId="5" borderId="15" xfId="1" applyNumberFormat="1" applyFont="1" applyFill="1" applyBorder="1" applyAlignment="1"/>
    <xf numFmtId="10" fontId="16" fillId="5" borderId="3" xfId="1" applyNumberFormat="1" applyFont="1" applyFill="1" applyBorder="1" applyAlignment="1"/>
    <xf numFmtId="166" fontId="40" fillId="3" borderId="2" xfId="0" applyNumberFormat="1" applyFont="1" applyFill="1" applyBorder="1" applyAlignment="1">
      <alignment horizontal="center" vertical="center" wrapText="1"/>
    </xf>
    <xf numFmtId="166" fontId="40" fillId="3" borderId="15" xfId="0" applyNumberFormat="1" applyFont="1" applyFill="1" applyBorder="1" applyAlignment="1">
      <alignment horizontal="center" vertical="center" wrapText="1"/>
    </xf>
    <xf numFmtId="4" fontId="41" fillId="0" borderId="0" xfId="1" applyNumberFormat="1" applyFont="1" applyFill="1" applyBorder="1"/>
    <xf numFmtId="166" fontId="40" fillId="3" borderId="15" xfId="0" applyNumberFormat="1" applyFont="1" applyFill="1" applyBorder="1" applyAlignment="1">
      <alignment vertical="center" wrapText="1"/>
    </xf>
    <xf numFmtId="166" fontId="40" fillId="3" borderId="3" xfId="0" applyNumberFormat="1" applyFont="1" applyFill="1" applyBorder="1" applyAlignment="1">
      <alignment vertical="center" wrapText="1"/>
    </xf>
    <xf numFmtId="0" fontId="12" fillId="0" borderId="0" xfId="1" applyFill="1" applyBorder="1"/>
    <xf numFmtId="4" fontId="39" fillId="0" borderId="1" xfId="0" applyNumberFormat="1" applyFont="1" applyBorder="1" applyAlignment="1">
      <alignment wrapText="1"/>
    </xf>
    <xf numFmtId="0" fontId="42" fillId="2" borderId="2" xfId="1" applyNumberFormat="1" applyFont="1" applyFill="1" applyBorder="1" applyAlignment="1"/>
    <xf numFmtId="4" fontId="16" fillId="2" borderId="15" xfId="1" applyNumberFormat="1" applyFont="1" applyFill="1" applyBorder="1" applyAlignment="1"/>
    <xf numFmtId="0" fontId="13" fillId="2" borderId="14" xfId="1" applyNumberFormat="1" applyFont="1" applyFill="1" applyBorder="1" applyAlignment="1"/>
    <xf numFmtId="0" fontId="13" fillId="2" borderId="10" xfId="1" applyNumberFormat="1" applyFont="1" applyFill="1" applyBorder="1" applyAlignment="1"/>
    <xf numFmtId="0" fontId="43" fillId="2" borderId="0" xfId="1" applyNumberFormat="1" applyFont="1" applyFill="1" applyBorder="1" applyAlignment="1"/>
    <xf numFmtId="0" fontId="24" fillId="2" borderId="0" xfId="1" applyNumberFormat="1" applyFont="1" applyFill="1" applyBorder="1" applyAlignment="1"/>
    <xf numFmtId="0" fontId="13" fillId="2" borderId="0" xfId="1" applyNumberFormat="1" applyFont="1" applyFill="1" applyBorder="1" applyAlignment="1"/>
    <xf numFmtId="165" fontId="13" fillId="6" borderId="0" xfId="2" applyFont="1" applyFill="1" applyBorder="1" applyAlignment="1">
      <alignment horizontal="right" wrapText="1"/>
    </xf>
    <xf numFmtId="0" fontId="13" fillId="0" borderId="0" xfId="1" applyNumberFormat="1" applyFont="1" applyFill="1" applyBorder="1" applyAlignment="1">
      <alignment horizontal="left" wrapText="1"/>
    </xf>
    <xf numFmtId="4" fontId="24" fillId="0" borderId="0" xfId="0" applyNumberFormat="1" applyFont="1" applyBorder="1" applyAlignment="1">
      <alignment horizontal="right" vertical="center"/>
    </xf>
    <xf numFmtId="4" fontId="12" fillId="0" borderId="0" xfId="1" applyNumberFormat="1" applyFill="1" applyBorder="1"/>
    <xf numFmtId="4" fontId="21" fillId="0" borderId="0" xfId="0" applyNumberFormat="1" applyFont="1" applyFill="1" applyBorder="1" applyAlignment="1">
      <alignment horizontal="right"/>
    </xf>
    <xf numFmtId="4" fontId="36" fillId="0" borderId="0" xfId="1" applyNumberFormat="1" applyFont="1" applyFill="1" applyBorder="1"/>
    <xf numFmtId="4" fontId="26" fillId="0" borderId="0" xfId="0" applyNumberFormat="1" applyFont="1" applyFill="1" applyBorder="1" applyAlignment="1">
      <alignment horizontal="right" vertical="top"/>
    </xf>
    <xf numFmtId="0" fontId="12" fillId="0" borderId="0" xfId="0" applyNumberFormat="1" applyFont="1" applyFill="1" applyBorder="1" applyAlignment="1" applyProtection="1">
      <alignment vertical="center"/>
    </xf>
    <xf numFmtId="0" fontId="13" fillId="0" borderId="0" xfId="0" applyFont="1" applyFill="1" applyAlignment="1"/>
    <xf numFmtId="0" fontId="22" fillId="0" borderId="0" xfId="0" applyNumberFormat="1" applyFont="1" applyFill="1" applyBorder="1" applyAlignment="1" applyProtection="1">
      <alignment vertical="top"/>
    </xf>
    <xf numFmtId="4" fontId="22" fillId="0" borderId="0" xfId="0" applyNumberFormat="1" applyFont="1" applyFill="1" applyBorder="1" applyAlignment="1" applyProtection="1">
      <alignment vertical="top"/>
    </xf>
    <xf numFmtId="4" fontId="44" fillId="0" borderId="0" xfId="0" applyNumberFormat="1" applyFont="1" applyAlignment="1">
      <alignment horizontal="right"/>
    </xf>
    <xf numFmtId="4" fontId="22" fillId="0" borderId="0" xfId="0" applyNumberFormat="1" applyFont="1" applyFill="1" applyBorder="1" applyAlignment="1" applyProtection="1">
      <alignment horizontal="right"/>
    </xf>
    <xf numFmtId="4" fontId="22" fillId="0" borderId="0" xfId="0" applyNumberFormat="1" applyFont="1" applyFill="1" applyBorder="1" applyAlignment="1" applyProtection="1">
      <alignment horizontal="right" vertical="top"/>
    </xf>
    <xf numFmtId="4" fontId="23" fillId="0" borderId="0" xfId="0" applyNumberFormat="1" applyFont="1" applyFill="1" applyBorder="1" applyAlignment="1" applyProtection="1">
      <alignment horizontal="right" vertical="top"/>
    </xf>
    <xf numFmtId="4" fontId="23" fillId="0" borderId="0" xfId="0" applyNumberFormat="1" applyFont="1" applyFill="1" applyBorder="1" applyAlignment="1" applyProtection="1">
      <alignment horizontal="left" vertical="top"/>
    </xf>
    <xf numFmtId="0" fontId="23" fillId="0" borderId="0" xfId="0" applyNumberFormat="1" applyFont="1" applyFill="1" applyBorder="1" applyAlignment="1" applyProtection="1">
      <alignment horizontal="left" vertical="top"/>
    </xf>
    <xf numFmtId="4" fontId="23" fillId="0" borderId="0" xfId="0" applyNumberFormat="1" applyFont="1" applyFill="1" applyBorder="1" applyAlignment="1" applyProtection="1">
      <alignment horizontal="center" vertical="top"/>
    </xf>
    <xf numFmtId="0" fontId="45" fillId="0" borderId="14" xfId="0" applyFont="1" applyFill="1" applyBorder="1" applyAlignment="1"/>
    <xf numFmtId="4" fontId="24" fillId="0" borderId="14" xfId="0" applyNumberFormat="1" applyFont="1" applyFill="1" applyBorder="1" applyAlignment="1"/>
    <xf numFmtId="0" fontId="24" fillId="0" borderId="14" xfId="0" applyFont="1" applyFill="1" applyBorder="1" applyAlignment="1">
      <alignment vertical="center"/>
    </xf>
    <xf numFmtId="167" fontId="24" fillId="0" borderId="14" xfId="0" applyNumberFormat="1" applyFont="1" applyFill="1" applyBorder="1" applyAlignment="1">
      <alignment horizontal="right"/>
    </xf>
    <xf numFmtId="4" fontId="13" fillId="0" borderId="0" xfId="0" applyNumberFormat="1" applyFont="1" applyFill="1" applyAlignment="1"/>
    <xf numFmtId="0" fontId="46" fillId="7" borderId="1" xfId="0" applyFont="1" applyFill="1" applyBorder="1" applyAlignment="1">
      <alignment horizontal="center" vertical="center" wrapText="1"/>
    </xf>
    <xf numFmtId="0" fontId="46" fillId="7" borderId="5" xfId="0" applyFont="1" applyFill="1" applyBorder="1" applyAlignment="1">
      <alignment horizontal="center"/>
    </xf>
    <xf numFmtId="0" fontId="46" fillId="7" borderId="5" xfId="0" applyFont="1" applyFill="1" applyBorder="1" applyAlignment="1">
      <alignment horizontal="center" vertical="justify"/>
    </xf>
    <xf numFmtId="0" fontId="46" fillId="7" borderId="5" xfId="0" applyFont="1" applyFill="1" applyBorder="1" applyAlignment="1">
      <alignment horizontal="center" vertical="center" wrapText="1"/>
    </xf>
    <xf numFmtId="0" fontId="46" fillId="7" borderId="5" xfId="0" applyFont="1" applyFill="1" applyBorder="1" applyAlignment="1">
      <alignment horizontal="center" wrapText="1"/>
    </xf>
    <xf numFmtId="0" fontId="46" fillId="7" borderId="4" xfId="0" applyFont="1" applyFill="1" applyBorder="1" applyAlignment="1">
      <alignment horizontal="center"/>
    </xf>
    <xf numFmtId="0" fontId="46" fillId="7" borderId="4" xfId="0" applyFont="1" applyFill="1" applyBorder="1" applyAlignment="1">
      <alignment horizontal="center" wrapText="1"/>
    </xf>
    <xf numFmtId="0" fontId="46" fillId="0" borderId="1" xfId="0" applyNumberFormat="1" applyFont="1" applyFill="1" applyBorder="1" applyAlignment="1">
      <alignment vertical="center"/>
    </xf>
    <xf numFmtId="4" fontId="47" fillId="0" borderId="1" xfId="0" applyNumberFormat="1" applyFont="1" applyFill="1" applyBorder="1" applyAlignment="1">
      <alignment horizontal="right" vertical="center"/>
    </xf>
    <xf numFmtId="0" fontId="15" fillId="0" borderId="0" xfId="0" applyFont="1" applyFill="1" applyAlignment="1"/>
    <xf numFmtId="0" fontId="48" fillId="0" borderId="1" xfId="0" applyNumberFormat="1" applyFont="1" applyFill="1" applyBorder="1" applyAlignment="1">
      <alignment vertical="center"/>
    </xf>
    <xf numFmtId="4" fontId="49" fillId="0" borderId="13" xfId="0" applyNumberFormat="1" applyFont="1" applyFill="1" applyBorder="1" applyAlignment="1">
      <alignment horizontal="right" vertical="center"/>
    </xf>
    <xf numFmtId="4" fontId="49" fillId="0" borderId="1" xfId="0" applyNumberFormat="1" applyFont="1" applyFill="1" applyBorder="1" applyAlignment="1">
      <alignment horizontal="right" vertical="center"/>
    </xf>
    <xf numFmtId="4" fontId="49" fillId="0" borderId="1" xfId="4" applyNumberFormat="1" applyFont="1" applyFill="1" applyBorder="1" applyAlignment="1">
      <alignment horizontal="right" vertical="center"/>
    </xf>
    <xf numFmtId="0" fontId="15" fillId="6" borderId="4" xfId="0" applyNumberFormat="1" applyFont="1" applyFill="1" applyBorder="1" applyAlignment="1">
      <alignment horizontal="left" vertical="top" wrapText="1"/>
    </xf>
    <xf numFmtId="4" fontId="50" fillId="0" borderId="0" xfId="0" applyNumberFormat="1" applyFont="1" applyFill="1" applyBorder="1" applyAlignment="1">
      <alignment horizontal="right" vertical="center"/>
    </xf>
    <xf numFmtId="4" fontId="50" fillId="0" borderId="4" xfId="0" applyNumberFormat="1" applyFont="1" applyFill="1" applyBorder="1" applyAlignment="1">
      <alignment horizontal="right" vertical="top" wrapText="1"/>
    </xf>
    <xf numFmtId="4" fontId="50" fillId="0" borderId="0" xfId="0" applyNumberFormat="1" applyFont="1" applyFill="1" applyBorder="1" applyAlignment="1">
      <alignment horizontal="right" vertical="top" wrapText="1"/>
    </xf>
    <xf numFmtId="4" fontId="47" fillId="0" borderId="4" xfId="0" applyNumberFormat="1" applyFont="1" applyFill="1" applyBorder="1" applyAlignment="1">
      <alignment horizontal="right" vertical="center"/>
    </xf>
    <xf numFmtId="4" fontId="50" fillId="0" borderId="0" xfId="4" applyNumberFormat="1" applyFont="1" applyFill="1" applyBorder="1" applyAlignment="1">
      <alignment horizontal="right" vertical="center"/>
    </xf>
    <xf numFmtId="4" fontId="50" fillId="0" borderId="4" xfId="4" applyNumberFormat="1" applyFont="1" applyFill="1" applyBorder="1" applyAlignment="1">
      <alignment horizontal="right" vertical="center"/>
    </xf>
    <xf numFmtId="4" fontId="49" fillId="0" borderId="4" xfId="4" applyNumberFormat="1" applyFont="1" applyFill="1" applyBorder="1" applyAlignment="1">
      <alignment horizontal="right" vertical="center"/>
    </xf>
    <xf numFmtId="0" fontId="15" fillId="6" borderId="5" xfId="0" applyNumberFormat="1" applyFont="1" applyFill="1" applyBorder="1" applyAlignment="1">
      <alignment horizontal="left" vertical="top" wrapText="1"/>
    </xf>
    <xf numFmtId="4" fontId="49" fillId="0" borderId="14" xfId="0" applyNumberFormat="1" applyFont="1" applyFill="1" applyBorder="1" applyAlignment="1">
      <alignment horizontal="right" vertical="center"/>
    </xf>
    <xf numFmtId="4" fontId="49" fillId="0" borderId="5" xfId="0" applyNumberFormat="1" applyFont="1" applyFill="1" applyBorder="1" applyAlignment="1">
      <alignment horizontal="right" vertical="center"/>
    </xf>
    <xf numFmtId="0" fontId="51" fillId="0" borderId="5" xfId="0" applyNumberFormat="1" applyFont="1" applyFill="1" applyBorder="1" applyAlignment="1">
      <alignment vertical="center"/>
    </xf>
    <xf numFmtId="39" fontId="47" fillId="0" borderId="5" xfId="0" applyNumberFormat="1" applyFont="1" applyFill="1" applyBorder="1" applyAlignment="1">
      <alignment horizontal="right" vertical="center"/>
    </xf>
    <xf numFmtId="0" fontId="52" fillId="6" borderId="4" xfId="0" applyNumberFormat="1" applyFont="1" applyFill="1" applyBorder="1" applyAlignment="1">
      <alignment horizontal="left" vertical="top" wrapText="1"/>
    </xf>
    <xf numFmtId="4" fontId="49" fillId="0" borderId="0" xfId="0" applyNumberFormat="1" applyFont="1" applyFill="1" applyBorder="1" applyAlignment="1">
      <alignment horizontal="right" vertical="center"/>
    </xf>
    <xf numFmtId="4" fontId="49" fillId="0" borderId="4" xfId="0" applyNumberFormat="1" applyFont="1" applyFill="1" applyBorder="1" applyAlignment="1">
      <alignment horizontal="right" vertical="center"/>
    </xf>
    <xf numFmtId="4" fontId="49" fillId="0" borderId="7" xfId="0" applyNumberFormat="1" applyFont="1" applyFill="1" applyBorder="1" applyAlignment="1">
      <alignment horizontal="right" vertical="center"/>
    </xf>
    <xf numFmtId="4" fontId="47" fillId="0" borderId="0" xfId="0" applyNumberFormat="1" applyFont="1" applyFill="1" applyBorder="1" applyAlignment="1">
      <alignment horizontal="right" vertical="center"/>
    </xf>
    <xf numFmtId="0" fontId="46" fillId="0" borderId="11" xfId="0" applyNumberFormat="1" applyFont="1" applyFill="1" applyBorder="1" applyAlignment="1">
      <alignment vertical="center"/>
    </xf>
    <xf numFmtId="4" fontId="47" fillId="0" borderId="15" xfId="0" applyNumberFormat="1" applyFont="1" applyFill="1" applyBorder="1" applyAlignment="1">
      <alignment horizontal="right" vertical="center"/>
    </xf>
    <xf numFmtId="4" fontId="47" fillId="0" borderId="11" xfId="0" applyNumberFormat="1" applyFont="1" applyFill="1" applyBorder="1" applyAlignment="1">
      <alignment horizontal="right" vertical="center"/>
    </xf>
    <xf numFmtId="4" fontId="47" fillId="0" borderId="2" xfId="0" applyNumberFormat="1" applyFont="1" applyFill="1" applyBorder="1" applyAlignment="1">
      <alignment horizontal="right" vertical="center"/>
    </xf>
    <xf numFmtId="4" fontId="47" fillId="0" borderId="11" xfId="4" applyNumberFormat="1" applyFont="1" applyFill="1" applyBorder="1" applyAlignment="1">
      <alignment horizontal="right" vertical="center"/>
    </xf>
    <xf numFmtId="0" fontId="53" fillId="0" borderId="0" xfId="0" applyFont="1" applyFill="1" applyAlignment="1"/>
    <xf numFmtId="0" fontId="54" fillId="0" borderId="11" xfId="0" applyFont="1" applyBorder="1"/>
    <xf numFmtId="4" fontId="47" fillId="0" borderId="15" xfId="4" applyNumberFormat="1" applyFont="1" applyFill="1" applyBorder="1" applyAlignment="1">
      <alignment horizontal="right" vertical="center"/>
    </xf>
    <xf numFmtId="4" fontId="47" fillId="0" borderId="2" xfId="4" applyNumberFormat="1" applyFont="1" applyFill="1" applyBorder="1" applyAlignment="1">
      <alignment horizontal="right" vertical="center"/>
    </xf>
    <xf numFmtId="0" fontId="16" fillId="0" borderId="0" xfId="0" applyFont="1" applyFill="1" applyAlignment="1"/>
    <xf numFmtId="0" fontId="25" fillId="0" borderId="5" xfId="0" applyFont="1" applyBorder="1"/>
    <xf numFmtId="4" fontId="55" fillId="0" borderId="0" xfId="0" applyNumberFormat="1" applyFont="1"/>
    <xf numFmtId="4" fontId="49" fillId="0" borderId="5" xfId="4" applyNumberFormat="1" applyFont="1" applyFill="1" applyBorder="1" applyAlignment="1">
      <alignment horizontal="right" vertical="center"/>
    </xf>
    <xf numFmtId="4" fontId="49" fillId="0" borderId="0" xfId="4" applyNumberFormat="1" applyFont="1" applyFill="1" applyBorder="1" applyAlignment="1">
      <alignment horizontal="right" vertical="center"/>
    </xf>
    <xf numFmtId="4" fontId="49" fillId="0" borderId="9" xfId="4" applyNumberFormat="1" applyFont="1" applyFill="1" applyBorder="1" applyAlignment="1">
      <alignment horizontal="right" vertical="center"/>
    </xf>
    <xf numFmtId="4" fontId="47" fillId="0" borderId="14" xfId="0" applyNumberFormat="1" applyFont="1" applyFill="1" applyBorder="1" applyAlignment="1">
      <alignment horizontal="right" vertical="center"/>
    </xf>
    <xf numFmtId="0" fontId="46" fillId="8" borderId="11" xfId="0" applyNumberFormat="1" applyFont="1" applyFill="1" applyBorder="1" applyAlignment="1">
      <alignment vertical="center"/>
    </xf>
    <xf numFmtId="4" fontId="46" fillId="8" borderId="11" xfId="0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vertical="center"/>
    </xf>
    <xf numFmtId="0" fontId="13" fillId="0" borderId="0" xfId="0" applyNumberFormat="1" applyFont="1" applyFill="1" applyAlignment="1"/>
    <xf numFmtId="0" fontId="56" fillId="0" borderId="0" xfId="0" applyNumberFormat="1" applyFont="1" applyFill="1" applyBorder="1" applyAlignment="1" applyProtection="1">
      <alignment horizontal="left" vertical="top"/>
    </xf>
    <xf numFmtId="0" fontId="56" fillId="0" borderId="0" xfId="0" applyNumberFormat="1" applyFont="1" applyFill="1" applyBorder="1" applyAlignment="1" applyProtection="1">
      <alignment vertical="top"/>
    </xf>
    <xf numFmtId="0" fontId="57" fillId="0" borderId="0" xfId="0" applyNumberFormat="1" applyFont="1" applyFill="1" applyAlignment="1"/>
    <xf numFmtId="167" fontId="57" fillId="0" borderId="0" xfId="0" applyNumberFormat="1" applyFont="1" applyFill="1" applyAlignment="1">
      <alignment horizontal="right"/>
    </xf>
    <xf numFmtId="0" fontId="58" fillId="0" borderId="11" xfId="0" applyNumberFormat="1" applyFont="1" applyFill="1" applyBorder="1" applyAlignment="1">
      <alignment horizontal="center" vertical="center"/>
    </xf>
    <xf numFmtId="0" fontId="59" fillId="0" borderId="5" xfId="0" applyNumberFormat="1" applyFont="1" applyFill="1" applyBorder="1" applyAlignment="1">
      <alignment horizontal="center" vertical="center"/>
    </xf>
    <xf numFmtId="0" fontId="13" fillId="0" borderId="15" xfId="0" applyNumberFormat="1" applyFont="1" applyFill="1" applyBorder="1" applyAlignment="1"/>
    <xf numFmtId="0" fontId="58" fillId="0" borderId="1" xfId="0" applyNumberFormat="1" applyFont="1" applyFill="1" applyBorder="1" applyAlignment="1">
      <alignment horizontal="center" vertical="center"/>
    </xf>
    <xf numFmtId="0" fontId="58" fillId="0" borderId="6" xfId="0" applyNumberFormat="1" applyFont="1" applyFill="1" applyBorder="1" applyAlignment="1">
      <alignment horizontal="center" vertical="center"/>
    </xf>
    <xf numFmtId="0" fontId="58" fillId="0" borderId="6" xfId="0" applyNumberFormat="1" applyFont="1" applyFill="1" applyBorder="1" applyAlignment="1">
      <alignment vertical="center"/>
    </xf>
    <xf numFmtId="4" fontId="58" fillId="0" borderId="6" xfId="0" applyNumberFormat="1" applyFont="1" applyFill="1" applyBorder="1" applyAlignment="1">
      <alignment horizontal="center" vertical="center"/>
    </xf>
    <xf numFmtId="10" fontId="58" fillId="0" borderId="1" xfId="0" applyNumberFormat="1" applyFont="1" applyFill="1" applyBorder="1" applyAlignment="1">
      <alignment horizontal="center" vertical="center"/>
    </xf>
    <xf numFmtId="0" fontId="59" fillId="0" borderId="7" xfId="0" applyNumberFormat="1" applyFont="1" applyFill="1" applyBorder="1" applyAlignment="1">
      <alignment vertical="center"/>
    </xf>
    <xf numFmtId="4" fontId="59" fillId="2" borderId="7" xfId="1" applyNumberFormat="1" applyFont="1" applyFill="1" applyBorder="1" applyAlignment="1">
      <alignment horizontal="center"/>
    </xf>
    <xf numFmtId="168" fontId="59" fillId="0" borderId="4" xfId="0" applyNumberFormat="1" applyFont="1" applyFill="1" applyBorder="1" applyAlignment="1">
      <alignment horizontal="center" vertical="center"/>
    </xf>
    <xf numFmtId="0" fontId="59" fillId="0" borderId="9" xfId="0" applyNumberFormat="1" applyFont="1" applyFill="1" applyBorder="1" applyAlignment="1">
      <alignment vertical="center"/>
    </xf>
    <xf numFmtId="4" fontId="59" fillId="2" borderId="9" xfId="1" applyNumberFormat="1" applyFont="1" applyFill="1" applyBorder="1" applyAlignment="1">
      <alignment horizontal="center"/>
    </xf>
    <xf numFmtId="168" fontId="59" fillId="0" borderId="5" xfId="0" applyNumberFormat="1" applyFont="1" applyFill="1" applyBorder="1" applyAlignment="1">
      <alignment horizontal="center" vertical="center"/>
    </xf>
    <xf numFmtId="0" fontId="59" fillId="0" borderId="0" xfId="0" applyNumberFormat="1" applyFont="1" applyFill="1" applyBorder="1" applyAlignment="1"/>
    <xf numFmtId="0" fontId="58" fillId="0" borderId="1" xfId="0" applyNumberFormat="1" applyFont="1" applyFill="1" applyBorder="1" applyAlignment="1">
      <alignment horizontal="center"/>
    </xf>
    <xf numFmtId="0" fontId="58" fillId="0" borderId="4" xfId="0" applyNumberFormat="1" applyFont="1" applyFill="1" applyBorder="1" applyAlignment="1">
      <alignment horizontal="center"/>
    </xf>
    <xf numFmtId="0" fontId="58" fillId="0" borderId="5" xfId="0" applyNumberFormat="1" applyFont="1" applyFill="1" applyBorder="1" applyAlignment="1">
      <alignment horizontal="center"/>
    </xf>
    <xf numFmtId="4" fontId="58" fillId="0" borderId="9" xfId="0" applyNumberFormat="1" applyFont="1" applyFill="1" applyBorder="1" applyAlignment="1">
      <alignment horizontal="center" vertical="center"/>
    </xf>
    <xf numFmtId="4" fontId="58" fillId="0" borderId="5" xfId="0" applyNumberFormat="1" applyFont="1" applyFill="1" applyBorder="1" applyAlignment="1">
      <alignment horizontal="center" vertical="center"/>
    </xf>
    <xf numFmtId="0" fontId="60" fillId="0" borderId="0" xfId="0" applyNumberFormat="1" applyFont="1" applyFill="1" applyBorder="1" applyAlignment="1">
      <alignment horizontal="left" wrapText="1"/>
    </xf>
    <xf numFmtId="0" fontId="59" fillId="0" borderId="0" xfId="0" applyNumberFormat="1" applyFont="1" applyFill="1" applyAlignment="1"/>
    <xf numFmtId="0" fontId="33" fillId="0" borderId="0" xfId="0" applyFont="1" applyAlignment="1"/>
    <xf numFmtId="0" fontId="12" fillId="0" borderId="0" xfId="0" applyFont="1" applyAlignment="1"/>
    <xf numFmtId="0" fontId="61" fillId="0" borderId="0" xfId="0" applyFont="1"/>
    <xf numFmtId="0" fontId="62" fillId="0" borderId="0" xfId="0" applyFont="1" applyAlignment="1">
      <alignment horizontal="center"/>
    </xf>
    <xf numFmtId="4" fontId="63" fillId="0" borderId="0" xfId="0" applyNumberFormat="1" applyFont="1" applyAlignment="1">
      <alignment vertical="center"/>
    </xf>
    <xf numFmtId="0" fontId="63" fillId="0" borderId="0" xfId="0" applyFont="1" applyAlignment="1">
      <alignment vertical="center"/>
    </xf>
    <xf numFmtId="4" fontId="33" fillId="0" borderId="0" xfId="0" applyNumberFormat="1" applyFont="1"/>
    <xf numFmtId="0" fontId="62" fillId="0" borderId="0" xfId="0" applyFont="1"/>
    <xf numFmtId="4" fontId="12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33" fillId="0" borderId="0" xfId="0" applyNumberFormat="1" applyFont="1" applyFill="1" applyBorder="1" applyAlignment="1" applyProtection="1">
      <alignment horizontal="center" vertical="top"/>
    </xf>
    <xf numFmtId="0" fontId="12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center" vertical="top" wrapText="1"/>
    </xf>
    <xf numFmtId="0" fontId="12" fillId="0" borderId="0" xfId="0" applyFont="1" applyAlignment="1">
      <alignment vertical="center" wrapText="1"/>
    </xf>
    <xf numFmtId="0" fontId="64" fillId="0" borderId="0" xfId="0" applyFont="1" applyAlignment="1">
      <alignment horizontal="center" vertical="center" wrapText="1"/>
    </xf>
    <xf numFmtId="0" fontId="64" fillId="0" borderId="0" xfId="0" applyFont="1" applyAlignment="1">
      <alignment vertical="center" wrapText="1"/>
    </xf>
    <xf numFmtId="0" fontId="65" fillId="0" borderId="0" xfId="0" applyFont="1" applyAlignment="1">
      <alignment vertical="center" wrapText="1"/>
    </xf>
    <xf numFmtId="0" fontId="65" fillId="0" borderId="0" xfId="0" applyFont="1" applyAlignment="1">
      <alignment horizontal="center" vertical="center" wrapText="1"/>
    </xf>
    <xf numFmtId="0" fontId="33" fillId="0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64" fillId="0" borderId="0" xfId="0" applyFont="1" applyAlignment="1">
      <alignment horizontal="right" vertical="center" wrapText="1"/>
    </xf>
    <xf numFmtId="0" fontId="12" fillId="0" borderId="0" xfId="0" applyFont="1" applyAlignment="1">
      <alignment horizontal="right"/>
    </xf>
    <xf numFmtId="0" fontId="65" fillId="0" borderId="0" xfId="0" applyFont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 vertical="top"/>
    </xf>
    <xf numFmtId="0" fontId="22" fillId="0" borderId="0" xfId="0" applyNumberFormat="1" applyFont="1" applyFill="1" applyBorder="1" applyAlignment="1" applyProtection="1">
      <alignment horizontal="center" vertical="top" wrapText="1"/>
    </xf>
    <xf numFmtId="0" fontId="22" fillId="0" borderId="0" xfId="0" applyNumberFormat="1" applyFont="1" applyFill="1" applyBorder="1" applyAlignment="1" applyProtection="1">
      <alignment horizontal="center"/>
    </xf>
    <xf numFmtId="0" fontId="22" fillId="0" borderId="0" xfId="0" applyNumberFormat="1" applyFont="1" applyFill="1" applyBorder="1" applyAlignment="1" applyProtection="1">
      <alignment horizontal="center" vertical="top"/>
    </xf>
    <xf numFmtId="0" fontId="12" fillId="0" borderId="0" xfId="0" applyNumberFormat="1" applyFont="1" applyFill="1" applyBorder="1" applyAlignment="1" applyProtection="1">
      <alignment horizontal="center" vertical="top"/>
    </xf>
    <xf numFmtId="0" fontId="46" fillId="7" borderId="1" xfId="0" applyFont="1" applyFill="1" applyBorder="1" applyAlignment="1">
      <alignment horizontal="center" vertical="center"/>
    </xf>
    <xf numFmtId="0" fontId="46" fillId="7" borderId="4" xfId="0" applyFont="1" applyFill="1" applyBorder="1" applyAlignment="1">
      <alignment horizontal="center" vertical="center"/>
    </xf>
    <xf numFmtId="0" fontId="46" fillId="7" borderId="5" xfId="0" applyFont="1" applyFill="1" applyBorder="1" applyAlignment="1">
      <alignment horizontal="center" vertical="center"/>
    </xf>
    <xf numFmtId="0" fontId="46" fillId="7" borderId="1" xfId="0" applyFont="1" applyFill="1" applyBorder="1" applyAlignment="1">
      <alignment horizontal="center" vertical="center" wrapText="1"/>
    </xf>
    <xf numFmtId="0" fontId="46" fillId="7" borderId="4" xfId="0" applyFont="1" applyFill="1" applyBorder="1" applyAlignment="1">
      <alignment horizontal="center" vertical="center" wrapText="1"/>
    </xf>
    <xf numFmtId="0" fontId="46" fillId="7" borderId="2" xfId="0" applyFont="1" applyFill="1" applyBorder="1" applyAlignment="1">
      <alignment horizontal="center" vertical="center"/>
    </xf>
    <xf numFmtId="0" fontId="46" fillId="7" borderId="15" xfId="0" applyFont="1" applyFill="1" applyBorder="1" applyAlignment="1">
      <alignment horizontal="center" vertical="center"/>
    </xf>
    <xf numFmtId="0" fontId="46" fillId="7" borderId="3" xfId="0" applyFont="1" applyFill="1" applyBorder="1" applyAlignment="1">
      <alignment horizontal="center" vertical="center"/>
    </xf>
    <xf numFmtId="0" fontId="46" fillId="7" borderId="5" xfId="0" applyFont="1" applyFill="1" applyBorder="1" applyAlignment="1">
      <alignment horizontal="center" vertical="center" wrapText="1"/>
    </xf>
    <xf numFmtId="0" fontId="46" fillId="7" borderId="2" xfId="0" applyFont="1" applyFill="1" applyBorder="1" applyAlignment="1">
      <alignment horizontal="center" vertical="center" wrapText="1"/>
    </xf>
    <xf numFmtId="0" fontId="46" fillId="7" borderId="3" xfId="0" applyFont="1" applyFill="1" applyBorder="1" applyAlignment="1">
      <alignment horizontal="center" vertical="center" wrapText="1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23" fillId="0" borderId="0" xfId="0" applyNumberFormat="1" applyFont="1" applyFill="1" applyBorder="1" applyAlignment="1" applyProtection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3" fillId="0" borderId="0" xfId="0" applyNumberFormat="1" applyFont="1" applyFill="1" applyBorder="1" applyAlignment="1" applyProtection="1">
      <alignment horizontal="center" vertical="top"/>
    </xf>
    <xf numFmtId="0" fontId="58" fillId="0" borderId="2" xfId="0" applyNumberFormat="1" applyFont="1" applyFill="1" applyBorder="1" applyAlignment="1">
      <alignment horizontal="center" vertical="center"/>
    </xf>
    <xf numFmtId="0" fontId="58" fillId="0" borderId="3" xfId="0" applyNumberFormat="1" applyFont="1" applyFill="1" applyBorder="1" applyAlignment="1">
      <alignment horizontal="center" vertical="center"/>
    </xf>
    <xf numFmtId="4" fontId="59" fillId="0" borderId="2" xfId="0" applyNumberFormat="1" applyFont="1" applyFill="1" applyBorder="1" applyAlignment="1">
      <alignment horizontal="center" vertical="center"/>
    </xf>
    <xf numFmtId="4" fontId="59" fillId="0" borderId="3" xfId="0" applyNumberFormat="1" applyFont="1" applyFill="1" applyBorder="1" applyAlignment="1">
      <alignment horizontal="center" vertical="center"/>
    </xf>
    <xf numFmtId="0" fontId="58" fillId="0" borderId="1" xfId="0" applyNumberFormat="1" applyFont="1" applyFill="1" applyBorder="1" applyAlignment="1">
      <alignment horizontal="center" vertical="center"/>
    </xf>
    <xf numFmtId="0" fontId="58" fillId="0" borderId="4" xfId="0" applyNumberFormat="1" applyFont="1" applyFill="1" applyBorder="1" applyAlignment="1">
      <alignment horizontal="center" vertical="center"/>
    </xf>
    <xf numFmtId="0" fontId="58" fillId="0" borderId="5" xfId="0" applyNumberFormat="1" applyFont="1" applyFill="1" applyBorder="1" applyAlignment="1">
      <alignment horizontal="center" vertical="center"/>
    </xf>
    <xf numFmtId="0" fontId="58" fillId="0" borderId="1" xfId="0" applyNumberFormat="1" applyFont="1" applyFill="1" applyBorder="1" applyAlignment="1">
      <alignment horizontal="center" vertical="center" wrapText="1"/>
    </xf>
    <xf numFmtId="0" fontId="58" fillId="0" borderId="4" xfId="0" applyNumberFormat="1" applyFont="1" applyFill="1" applyBorder="1" applyAlignment="1">
      <alignment horizontal="center" vertical="center" wrapText="1"/>
    </xf>
    <xf numFmtId="0" fontId="58" fillId="0" borderId="5" xfId="0" applyNumberFormat="1" applyFont="1" applyFill="1" applyBorder="1" applyAlignment="1">
      <alignment horizontal="center" vertical="center" wrapText="1"/>
    </xf>
    <xf numFmtId="0" fontId="60" fillId="0" borderId="13" xfId="0" applyNumberFormat="1" applyFont="1" applyFill="1" applyBorder="1" applyAlignment="1">
      <alignment horizontal="left" wrapText="1"/>
    </xf>
    <xf numFmtId="0" fontId="59" fillId="0" borderId="0" xfId="0" applyFont="1" applyFill="1" applyAlignment="1">
      <alignment vertical="center"/>
    </xf>
    <xf numFmtId="0" fontId="12" fillId="0" borderId="0" xfId="0" applyFont="1" applyAlignment="1">
      <alignment horizontal="center"/>
    </xf>
    <xf numFmtId="0" fontId="65" fillId="0" borderId="0" xfId="0" applyFont="1" applyAlignment="1">
      <alignment horizontal="left" vertical="center" wrapText="1"/>
    </xf>
    <xf numFmtId="0" fontId="64" fillId="0" borderId="0" xfId="0" applyFont="1" applyAlignment="1">
      <alignment vertical="center" wrapText="1"/>
    </xf>
    <xf numFmtId="0" fontId="65" fillId="0" borderId="0" xfId="0" applyFont="1" applyAlignment="1">
      <alignment horizontal="center" vertical="center" wrapText="1"/>
    </xf>
    <xf numFmtId="0" fontId="64" fillId="0" borderId="0" xfId="0" applyFont="1" applyAlignment="1">
      <alignment horizontal="center" vertical="center" wrapText="1"/>
    </xf>
  </cellXfs>
  <cellStyles count="5">
    <cellStyle name="Normal" xfId="0" builtinId="0"/>
    <cellStyle name="Normal 10 2" xfId="3"/>
    <cellStyle name="Normal 2" xfId="1"/>
    <cellStyle name="Vírgula 4" xfId="4"/>
    <cellStyle name="Vírgula 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3238500</xdr:colOff>
      <xdr:row>0</xdr:row>
      <xdr:rowOff>0</xdr:rowOff>
    </xdr:from>
    <xdr:to>
      <xdr:col>2</xdr:col>
      <xdr:colOff>152400</xdr:colOff>
      <xdr:row>1</xdr:row>
      <xdr:rowOff>142875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0"/>
          <a:ext cx="5715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685800</xdr:colOff>
      <xdr:row>0</xdr:row>
      <xdr:rowOff>0</xdr:rowOff>
    </xdr:from>
    <xdr:to>
      <xdr:col>6</xdr:col>
      <xdr:colOff>514350</xdr:colOff>
      <xdr:row>4</xdr:row>
      <xdr:rowOff>47625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2650" y="0"/>
          <a:ext cx="8763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304800</xdr:colOff>
      <xdr:row>49</xdr:row>
      <xdr:rowOff>9525</xdr:rowOff>
    </xdr:to>
    <xdr:sp macro="" textlink="">
      <xdr:nvSpPr>
        <xdr:cNvPr id="3" name="AutoShape 1024" descr="Exibindo image001.png"/>
        <xdr:cNvSpPr>
          <a:spLocks noChangeAspect="1" noChangeArrowheads="1"/>
        </xdr:cNvSpPr>
      </xdr:nvSpPr>
      <xdr:spPr bwMode="auto">
        <a:xfrm>
          <a:off x="9086850" y="8191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6</xdr:col>
      <xdr:colOff>514350</xdr:colOff>
      <xdr:row>4</xdr:row>
      <xdr:rowOff>47625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2650" y="0"/>
          <a:ext cx="8763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304800</xdr:colOff>
      <xdr:row>49</xdr:row>
      <xdr:rowOff>9525</xdr:rowOff>
    </xdr:to>
    <xdr:sp macro="" textlink="">
      <xdr:nvSpPr>
        <xdr:cNvPr id="5" name="AutoShape 1024" descr="Exibindo image001.png"/>
        <xdr:cNvSpPr>
          <a:spLocks noChangeAspect="1" noChangeArrowheads="1"/>
        </xdr:cNvSpPr>
      </xdr:nvSpPr>
      <xdr:spPr bwMode="auto">
        <a:xfrm>
          <a:off x="9086850" y="8191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6</xdr:col>
      <xdr:colOff>514350</xdr:colOff>
      <xdr:row>4</xdr:row>
      <xdr:rowOff>47625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2650" y="0"/>
          <a:ext cx="8763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304800</xdr:colOff>
      <xdr:row>49</xdr:row>
      <xdr:rowOff>9525</xdr:rowOff>
    </xdr:to>
    <xdr:sp macro="" textlink="">
      <xdr:nvSpPr>
        <xdr:cNvPr id="7" name="AutoShape 1024" descr="Exibindo image001.png"/>
        <xdr:cNvSpPr>
          <a:spLocks noChangeAspect="1" noChangeArrowheads="1"/>
        </xdr:cNvSpPr>
      </xdr:nvSpPr>
      <xdr:spPr bwMode="auto">
        <a:xfrm>
          <a:off x="9086850" y="8191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6</xdr:col>
      <xdr:colOff>514350</xdr:colOff>
      <xdr:row>4</xdr:row>
      <xdr:rowOff>47625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2650" y="0"/>
          <a:ext cx="8763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304800</xdr:colOff>
      <xdr:row>49</xdr:row>
      <xdr:rowOff>9525</xdr:rowOff>
    </xdr:to>
    <xdr:sp macro="" textlink="">
      <xdr:nvSpPr>
        <xdr:cNvPr id="9" name="AutoShape 1024" descr="Exibindo image001.png"/>
        <xdr:cNvSpPr>
          <a:spLocks noChangeAspect="1" noChangeArrowheads="1"/>
        </xdr:cNvSpPr>
      </xdr:nvSpPr>
      <xdr:spPr bwMode="auto">
        <a:xfrm>
          <a:off x="9086850" y="8191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6</xdr:col>
      <xdr:colOff>514350</xdr:colOff>
      <xdr:row>4</xdr:row>
      <xdr:rowOff>47625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2650" y="0"/>
          <a:ext cx="8763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304800</xdr:colOff>
      <xdr:row>49</xdr:row>
      <xdr:rowOff>9525</xdr:rowOff>
    </xdr:to>
    <xdr:sp macro="" textlink="">
      <xdr:nvSpPr>
        <xdr:cNvPr id="11" name="AutoShape 1024" descr="Exibindo image001.png"/>
        <xdr:cNvSpPr>
          <a:spLocks noChangeAspect="1" noChangeArrowheads="1"/>
        </xdr:cNvSpPr>
      </xdr:nvSpPr>
      <xdr:spPr bwMode="auto">
        <a:xfrm>
          <a:off x="9086850" y="8191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6</xdr:col>
      <xdr:colOff>514350</xdr:colOff>
      <xdr:row>4</xdr:row>
      <xdr:rowOff>47625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2650" y="0"/>
          <a:ext cx="8763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304800</xdr:colOff>
      <xdr:row>49</xdr:row>
      <xdr:rowOff>9525</xdr:rowOff>
    </xdr:to>
    <xdr:sp macro="" textlink="">
      <xdr:nvSpPr>
        <xdr:cNvPr id="13" name="AutoShape 1024" descr="Exibindo image001.png"/>
        <xdr:cNvSpPr>
          <a:spLocks noChangeAspect="1" noChangeArrowheads="1"/>
        </xdr:cNvSpPr>
      </xdr:nvSpPr>
      <xdr:spPr bwMode="auto">
        <a:xfrm>
          <a:off x="9086850" y="8191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ezembro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 Exlicativa"/>
      <sheetName val="RGF OFICIO"/>
      <sheetName val="anexo I"/>
      <sheetName val="SEFAZ"/>
      <sheetName val="resumo DEA"/>
      <sheetName val="APORTE"/>
      <sheetName val="LRF03"/>
      <sheetName val="NExp"/>
      <sheetName val="siconfi"/>
      <sheetName val="ANEXO V detalhado"/>
      <sheetName val="anexo V"/>
      <sheetName val="anexo VI"/>
      <sheetName val="IPAJM 2025"/>
      <sheetName val="IPAJM 2024"/>
      <sheetName val="IPAJM ABONO"/>
      <sheetName val="IPAJM 2021 RETIFICADA"/>
      <sheetName val="IPAJM 2019"/>
      <sheetName val="IPAJM 2020"/>
      <sheetName val="IPAJM 2021"/>
      <sheetName val="IPAJM 2022"/>
      <sheetName val="IPAJM 2023"/>
      <sheetName val="PLAN"/>
      <sheetName val="Plan1"/>
      <sheetName val="Plan3"/>
    </sheetNames>
    <sheetDataSet>
      <sheetData sheetId="0"/>
      <sheetData sheetId="1">
        <row r="32">
          <cell r="C32">
            <v>28084840124.16</v>
          </cell>
        </row>
        <row r="36">
          <cell r="C36">
            <v>1275711308.9399998</v>
          </cell>
        </row>
        <row r="37">
          <cell r="C37">
            <v>1683269848.1603999</v>
          </cell>
        </row>
        <row r="38">
          <cell r="C38">
            <v>1599106355.7423801</v>
          </cell>
        </row>
        <row r="39">
          <cell r="C39">
            <v>1514942863.3443601</v>
          </cell>
        </row>
      </sheetData>
      <sheetData sheetId="2">
        <row r="19">
          <cell r="P19">
            <v>11854150.43</v>
          </cell>
        </row>
        <row r="20">
          <cell r="O20">
            <v>979154886.38999987</v>
          </cell>
          <cell r="P20">
            <v>11854150.43</v>
          </cell>
        </row>
        <row r="21">
          <cell r="O21">
            <v>108362718.69</v>
          </cell>
          <cell r="P21">
            <v>0</v>
          </cell>
        </row>
        <row r="23">
          <cell r="O23">
            <v>369963476.44999999</v>
          </cell>
        </row>
        <row r="24">
          <cell r="O24">
            <v>75162072.960000008</v>
          </cell>
        </row>
        <row r="25">
          <cell r="O25">
            <v>0</v>
          </cell>
        </row>
        <row r="26">
          <cell r="O26">
            <v>0</v>
          </cell>
        </row>
        <row r="28">
          <cell r="O28">
            <v>592043.74000000011</v>
          </cell>
        </row>
        <row r="29">
          <cell r="O29">
            <v>0</v>
          </cell>
        </row>
        <row r="30">
          <cell r="O30">
            <v>110708799.22</v>
          </cell>
          <cell r="P30">
            <v>6650900.6900000004</v>
          </cell>
        </row>
        <row r="31">
          <cell r="O31">
            <v>150834252.32999998</v>
          </cell>
        </row>
        <row r="35">
          <cell r="C35">
            <v>28084840124.16</v>
          </cell>
        </row>
        <row r="36">
          <cell r="C36">
            <v>28008250</v>
          </cell>
        </row>
        <row r="37">
          <cell r="C37">
            <v>2334404.8199999998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>
        <row r="25">
          <cell r="I25">
            <v>70830142.579999998</v>
          </cell>
          <cell r="K25">
            <v>465869030.60000008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opLeftCell="A7" workbookViewId="0">
      <selection activeCell="C32" sqref="C32"/>
    </sheetView>
  </sheetViews>
  <sheetFormatPr defaultRowHeight="12.75"/>
  <cols>
    <col min="1" max="1" width="9.140625" style="70" customWidth="1"/>
    <col min="2" max="2" width="54.85546875" style="74" customWidth="1"/>
    <col min="3" max="3" width="19.140625" style="74" customWidth="1"/>
    <col min="4" max="4" width="35" style="10" customWidth="1"/>
    <col min="5" max="5" width="9.140625" style="70"/>
    <col min="6" max="6" width="19.42578125" style="10" bestFit="1" customWidth="1"/>
    <col min="7" max="256" width="9.140625" style="10"/>
    <col min="257" max="257" width="9.140625" style="10" customWidth="1"/>
    <col min="258" max="258" width="54.85546875" style="10" customWidth="1"/>
    <col min="259" max="259" width="19.140625" style="10" customWidth="1"/>
    <col min="260" max="260" width="35" style="10" customWidth="1"/>
    <col min="261" max="261" width="9.140625" style="10"/>
    <col min="262" max="262" width="19.42578125" style="10" bestFit="1" customWidth="1"/>
    <col min="263" max="512" width="9.140625" style="10"/>
    <col min="513" max="513" width="9.140625" style="10" customWidth="1"/>
    <col min="514" max="514" width="54.85546875" style="10" customWidth="1"/>
    <col min="515" max="515" width="19.140625" style="10" customWidth="1"/>
    <col min="516" max="516" width="35" style="10" customWidth="1"/>
    <col min="517" max="517" width="9.140625" style="10"/>
    <col min="518" max="518" width="19.42578125" style="10" bestFit="1" customWidth="1"/>
    <col min="519" max="768" width="9.140625" style="10"/>
    <col min="769" max="769" width="9.140625" style="10" customWidth="1"/>
    <col min="770" max="770" width="54.85546875" style="10" customWidth="1"/>
    <col min="771" max="771" width="19.140625" style="10" customWidth="1"/>
    <col min="772" max="772" width="35" style="10" customWidth="1"/>
    <col min="773" max="773" width="9.140625" style="10"/>
    <col min="774" max="774" width="19.42578125" style="10" bestFit="1" customWidth="1"/>
    <col min="775" max="1024" width="9.140625" style="10"/>
    <col min="1025" max="1025" width="9.140625" style="10" customWidth="1"/>
    <col min="1026" max="1026" width="54.85546875" style="10" customWidth="1"/>
    <col min="1027" max="1027" width="19.140625" style="10" customWidth="1"/>
    <col min="1028" max="1028" width="35" style="10" customWidth="1"/>
    <col min="1029" max="1029" width="9.140625" style="10"/>
    <col min="1030" max="1030" width="19.42578125" style="10" bestFit="1" customWidth="1"/>
    <col min="1031" max="1280" width="9.140625" style="10"/>
    <col min="1281" max="1281" width="9.140625" style="10" customWidth="1"/>
    <col min="1282" max="1282" width="54.85546875" style="10" customWidth="1"/>
    <col min="1283" max="1283" width="19.140625" style="10" customWidth="1"/>
    <col min="1284" max="1284" width="35" style="10" customWidth="1"/>
    <col min="1285" max="1285" width="9.140625" style="10"/>
    <col min="1286" max="1286" width="19.42578125" style="10" bestFit="1" customWidth="1"/>
    <col min="1287" max="1536" width="9.140625" style="10"/>
    <col min="1537" max="1537" width="9.140625" style="10" customWidth="1"/>
    <col min="1538" max="1538" width="54.85546875" style="10" customWidth="1"/>
    <col min="1539" max="1539" width="19.140625" style="10" customWidth="1"/>
    <col min="1540" max="1540" width="35" style="10" customWidth="1"/>
    <col min="1541" max="1541" width="9.140625" style="10"/>
    <col min="1542" max="1542" width="19.42578125" style="10" bestFit="1" customWidth="1"/>
    <col min="1543" max="1792" width="9.140625" style="10"/>
    <col min="1793" max="1793" width="9.140625" style="10" customWidth="1"/>
    <col min="1794" max="1794" width="54.85546875" style="10" customWidth="1"/>
    <col min="1795" max="1795" width="19.140625" style="10" customWidth="1"/>
    <col min="1796" max="1796" width="35" style="10" customWidth="1"/>
    <col min="1797" max="1797" width="9.140625" style="10"/>
    <col min="1798" max="1798" width="19.42578125" style="10" bestFit="1" customWidth="1"/>
    <col min="1799" max="2048" width="9.140625" style="10"/>
    <col min="2049" max="2049" width="9.140625" style="10" customWidth="1"/>
    <col min="2050" max="2050" width="54.85546875" style="10" customWidth="1"/>
    <col min="2051" max="2051" width="19.140625" style="10" customWidth="1"/>
    <col min="2052" max="2052" width="35" style="10" customWidth="1"/>
    <col min="2053" max="2053" width="9.140625" style="10"/>
    <col min="2054" max="2054" width="19.42578125" style="10" bestFit="1" customWidth="1"/>
    <col min="2055" max="2304" width="9.140625" style="10"/>
    <col min="2305" max="2305" width="9.140625" style="10" customWidth="1"/>
    <col min="2306" max="2306" width="54.85546875" style="10" customWidth="1"/>
    <col min="2307" max="2307" width="19.140625" style="10" customWidth="1"/>
    <col min="2308" max="2308" width="35" style="10" customWidth="1"/>
    <col min="2309" max="2309" width="9.140625" style="10"/>
    <col min="2310" max="2310" width="19.42578125" style="10" bestFit="1" customWidth="1"/>
    <col min="2311" max="2560" width="9.140625" style="10"/>
    <col min="2561" max="2561" width="9.140625" style="10" customWidth="1"/>
    <col min="2562" max="2562" width="54.85546875" style="10" customWidth="1"/>
    <col min="2563" max="2563" width="19.140625" style="10" customWidth="1"/>
    <col min="2564" max="2564" width="35" style="10" customWidth="1"/>
    <col min="2565" max="2565" width="9.140625" style="10"/>
    <col min="2566" max="2566" width="19.42578125" style="10" bestFit="1" customWidth="1"/>
    <col min="2567" max="2816" width="9.140625" style="10"/>
    <col min="2817" max="2817" width="9.140625" style="10" customWidth="1"/>
    <col min="2818" max="2818" width="54.85546875" style="10" customWidth="1"/>
    <col min="2819" max="2819" width="19.140625" style="10" customWidth="1"/>
    <col min="2820" max="2820" width="35" style="10" customWidth="1"/>
    <col min="2821" max="2821" width="9.140625" style="10"/>
    <col min="2822" max="2822" width="19.42578125" style="10" bestFit="1" customWidth="1"/>
    <col min="2823" max="3072" width="9.140625" style="10"/>
    <col min="3073" max="3073" width="9.140625" style="10" customWidth="1"/>
    <col min="3074" max="3074" width="54.85546875" style="10" customWidth="1"/>
    <col min="3075" max="3075" width="19.140625" style="10" customWidth="1"/>
    <col min="3076" max="3076" width="35" style="10" customWidth="1"/>
    <col min="3077" max="3077" width="9.140625" style="10"/>
    <col min="3078" max="3078" width="19.42578125" style="10" bestFit="1" customWidth="1"/>
    <col min="3079" max="3328" width="9.140625" style="10"/>
    <col min="3329" max="3329" width="9.140625" style="10" customWidth="1"/>
    <col min="3330" max="3330" width="54.85546875" style="10" customWidth="1"/>
    <col min="3331" max="3331" width="19.140625" style="10" customWidth="1"/>
    <col min="3332" max="3332" width="35" style="10" customWidth="1"/>
    <col min="3333" max="3333" width="9.140625" style="10"/>
    <col min="3334" max="3334" width="19.42578125" style="10" bestFit="1" customWidth="1"/>
    <col min="3335" max="3584" width="9.140625" style="10"/>
    <col min="3585" max="3585" width="9.140625" style="10" customWidth="1"/>
    <col min="3586" max="3586" width="54.85546875" style="10" customWidth="1"/>
    <col min="3587" max="3587" width="19.140625" style="10" customWidth="1"/>
    <col min="3588" max="3588" width="35" style="10" customWidth="1"/>
    <col min="3589" max="3589" width="9.140625" style="10"/>
    <col min="3590" max="3590" width="19.42578125" style="10" bestFit="1" customWidth="1"/>
    <col min="3591" max="3840" width="9.140625" style="10"/>
    <col min="3841" max="3841" width="9.140625" style="10" customWidth="1"/>
    <col min="3842" max="3842" width="54.85546875" style="10" customWidth="1"/>
    <col min="3843" max="3843" width="19.140625" style="10" customWidth="1"/>
    <col min="3844" max="3844" width="35" style="10" customWidth="1"/>
    <col min="3845" max="3845" width="9.140625" style="10"/>
    <col min="3846" max="3846" width="19.42578125" style="10" bestFit="1" customWidth="1"/>
    <col min="3847" max="4096" width="9.140625" style="10"/>
    <col min="4097" max="4097" width="9.140625" style="10" customWidth="1"/>
    <col min="4098" max="4098" width="54.85546875" style="10" customWidth="1"/>
    <col min="4099" max="4099" width="19.140625" style="10" customWidth="1"/>
    <col min="4100" max="4100" width="35" style="10" customWidth="1"/>
    <col min="4101" max="4101" width="9.140625" style="10"/>
    <col min="4102" max="4102" width="19.42578125" style="10" bestFit="1" customWidth="1"/>
    <col min="4103" max="4352" width="9.140625" style="10"/>
    <col min="4353" max="4353" width="9.140625" style="10" customWidth="1"/>
    <col min="4354" max="4354" width="54.85546875" style="10" customWidth="1"/>
    <col min="4355" max="4355" width="19.140625" style="10" customWidth="1"/>
    <col min="4356" max="4356" width="35" style="10" customWidth="1"/>
    <col min="4357" max="4357" width="9.140625" style="10"/>
    <col min="4358" max="4358" width="19.42578125" style="10" bestFit="1" customWidth="1"/>
    <col min="4359" max="4608" width="9.140625" style="10"/>
    <col min="4609" max="4609" width="9.140625" style="10" customWidth="1"/>
    <col min="4610" max="4610" width="54.85546875" style="10" customWidth="1"/>
    <col min="4611" max="4611" width="19.140625" style="10" customWidth="1"/>
    <col min="4612" max="4612" width="35" style="10" customWidth="1"/>
    <col min="4613" max="4613" width="9.140625" style="10"/>
    <col min="4614" max="4614" width="19.42578125" style="10" bestFit="1" customWidth="1"/>
    <col min="4615" max="4864" width="9.140625" style="10"/>
    <col min="4865" max="4865" width="9.140625" style="10" customWidth="1"/>
    <col min="4866" max="4866" width="54.85546875" style="10" customWidth="1"/>
    <col min="4867" max="4867" width="19.140625" style="10" customWidth="1"/>
    <col min="4868" max="4868" width="35" style="10" customWidth="1"/>
    <col min="4869" max="4869" width="9.140625" style="10"/>
    <col min="4870" max="4870" width="19.42578125" style="10" bestFit="1" customWidth="1"/>
    <col min="4871" max="5120" width="9.140625" style="10"/>
    <col min="5121" max="5121" width="9.140625" style="10" customWidth="1"/>
    <col min="5122" max="5122" width="54.85546875" style="10" customWidth="1"/>
    <col min="5123" max="5123" width="19.140625" style="10" customWidth="1"/>
    <col min="5124" max="5124" width="35" style="10" customWidth="1"/>
    <col min="5125" max="5125" width="9.140625" style="10"/>
    <col min="5126" max="5126" width="19.42578125" style="10" bestFit="1" customWidth="1"/>
    <col min="5127" max="5376" width="9.140625" style="10"/>
    <col min="5377" max="5377" width="9.140625" style="10" customWidth="1"/>
    <col min="5378" max="5378" width="54.85546875" style="10" customWidth="1"/>
    <col min="5379" max="5379" width="19.140625" style="10" customWidth="1"/>
    <col min="5380" max="5380" width="35" style="10" customWidth="1"/>
    <col min="5381" max="5381" width="9.140625" style="10"/>
    <col min="5382" max="5382" width="19.42578125" style="10" bestFit="1" customWidth="1"/>
    <col min="5383" max="5632" width="9.140625" style="10"/>
    <col min="5633" max="5633" width="9.140625" style="10" customWidth="1"/>
    <col min="5634" max="5634" width="54.85546875" style="10" customWidth="1"/>
    <col min="5635" max="5635" width="19.140625" style="10" customWidth="1"/>
    <col min="5636" max="5636" width="35" style="10" customWidth="1"/>
    <col min="5637" max="5637" width="9.140625" style="10"/>
    <col min="5638" max="5638" width="19.42578125" style="10" bestFit="1" customWidth="1"/>
    <col min="5639" max="5888" width="9.140625" style="10"/>
    <col min="5889" max="5889" width="9.140625" style="10" customWidth="1"/>
    <col min="5890" max="5890" width="54.85546875" style="10" customWidth="1"/>
    <col min="5891" max="5891" width="19.140625" style="10" customWidth="1"/>
    <col min="5892" max="5892" width="35" style="10" customWidth="1"/>
    <col min="5893" max="5893" width="9.140625" style="10"/>
    <col min="5894" max="5894" width="19.42578125" style="10" bestFit="1" customWidth="1"/>
    <col min="5895" max="6144" width="9.140625" style="10"/>
    <col min="6145" max="6145" width="9.140625" style="10" customWidth="1"/>
    <col min="6146" max="6146" width="54.85546875" style="10" customWidth="1"/>
    <col min="6147" max="6147" width="19.140625" style="10" customWidth="1"/>
    <col min="6148" max="6148" width="35" style="10" customWidth="1"/>
    <col min="6149" max="6149" width="9.140625" style="10"/>
    <col min="6150" max="6150" width="19.42578125" style="10" bestFit="1" customWidth="1"/>
    <col min="6151" max="6400" width="9.140625" style="10"/>
    <col min="6401" max="6401" width="9.140625" style="10" customWidth="1"/>
    <col min="6402" max="6402" width="54.85546875" style="10" customWidth="1"/>
    <col min="6403" max="6403" width="19.140625" style="10" customWidth="1"/>
    <col min="6404" max="6404" width="35" style="10" customWidth="1"/>
    <col min="6405" max="6405" width="9.140625" style="10"/>
    <col min="6406" max="6406" width="19.42578125" style="10" bestFit="1" customWidth="1"/>
    <col min="6407" max="6656" width="9.140625" style="10"/>
    <col min="6657" max="6657" width="9.140625" style="10" customWidth="1"/>
    <col min="6658" max="6658" width="54.85546875" style="10" customWidth="1"/>
    <col min="6659" max="6659" width="19.140625" style="10" customWidth="1"/>
    <col min="6660" max="6660" width="35" style="10" customWidth="1"/>
    <col min="6661" max="6661" width="9.140625" style="10"/>
    <col min="6662" max="6662" width="19.42578125" style="10" bestFit="1" customWidth="1"/>
    <col min="6663" max="6912" width="9.140625" style="10"/>
    <col min="6913" max="6913" width="9.140625" style="10" customWidth="1"/>
    <col min="6914" max="6914" width="54.85546875" style="10" customWidth="1"/>
    <col min="6915" max="6915" width="19.140625" style="10" customWidth="1"/>
    <col min="6916" max="6916" width="35" style="10" customWidth="1"/>
    <col min="6917" max="6917" width="9.140625" style="10"/>
    <col min="6918" max="6918" width="19.42578125" style="10" bestFit="1" customWidth="1"/>
    <col min="6919" max="7168" width="9.140625" style="10"/>
    <col min="7169" max="7169" width="9.140625" style="10" customWidth="1"/>
    <col min="7170" max="7170" width="54.85546875" style="10" customWidth="1"/>
    <col min="7171" max="7171" width="19.140625" style="10" customWidth="1"/>
    <col min="7172" max="7172" width="35" style="10" customWidth="1"/>
    <col min="7173" max="7173" width="9.140625" style="10"/>
    <col min="7174" max="7174" width="19.42578125" style="10" bestFit="1" customWidth="1"/>
    <col min="7175" max="7424" width="9.140625" style="10"/>
    <col min="7425" max="7425" width="9.140625" style="10" customWidth="1"/>
    <col min="7426" max="7426" width="54.85546875" style="10" customWidth="1"/>
    <col min="7427" max="7427" width="19.140625" style="10" customWidth="1"/>
    <col min="7428" max="7428" width="35" style="10" customWidth="1"/>
    <col min="7429" max="7429" width="9.140625" style="10"/>
    <col min="7430" max="7430" width="19.42578125" style="10" bestFit="1" customWidth="1"/>
    <col min="7431" max="7680" width="9.140625" style="10"/>
    <col min="7681" max="7681" width="9.140625" style="10" customWidth="1"/>
    <col min="7682" max="7682" width="54.85546875" style="10" customWidth="1"/>
    <col min="7683" max="7683" width="19.140625" style="10" customWidth="1"/>
    <col min="7684" max="7684" width="35" style="10" customWidth="1"/>
    <col min="7685" max="7685" width="9.140625" style="10"/>
    <col min="7686" max="7686" width="19.42578125" style="10" bestFit="1" customWidth="1"/>
    <col min="7687" max="7936" width="9.140625" style="10"/>
    <col min="7937" max="7937" width="9.140625" style="10" customWidth="1"/>
    <col min="7938" max="7938" width="54.85546875" style="10" customWidth="1"/>
    <col min="7939" max="7939" width="19.140625" style="10" customWidth="1"/>
    <col min="7940" max="7940" width="35" style="10" customWidth="1"/>
    <col min="7941" max="7941" width="9.140625" style="10"/>
    <col min="7942" max="7942" width="19.42578125" style="10" bestFit="1" customWidth="1"/>
    <col min="7943" max="8192" width="9.140625" style="10"/>
    <col min="8193" max="8193" width="9.140625" style="10" customWidth="1"/>
    <col min="8194" max="8194" width="54.85546875" style="10" customWidth="1"/>
    <col min="8195" max="8195" width="19.140625" style="10" customWidth="1"/>
    <col min="8196" max="8196" width="35" style="10" customWidth="1"/>
    <col min="8197" max="8197" width="9.140625" style="10"/>
    <col min="8198" max="8198" width="19.42578125" style="10" bestFit="1" customWidth="1"/>
    <col min="8199" max="8448" width="9.140625" style="10"/>
    <col min="8449" max="8449" width="9.140625" style="10" customWidth="1"/>
    <col min="8450" max="8450" width="54.85546875" style="10" customWidth="1"/>
    <col min="8451" max="8451" width="19.140625" style="10" customWidth="1"/>
    <col min="8452" max="8452" width="35" style="10" customWidth="1"/>
    <col min="8453" max="8453" width="9.140625" style="10"/>
    <col min="8454" max="8454" width="19.42578125" style="10" bestFit="1" customWidth="1"/>
    <col min="8455" max="8704" width="9.140625" style="10"/>
    <col min="8705" max="8705" width="9.140625" style="10" customWidth="1"/>
    <col min="8706" max="8706" width="54.85546875" style="10" customWidth="1"/>
    <col min="8707" max="8707" width="19.140625" style="10" customWidth="1"/>
    <col min="8708" max="8708" width="35" style="10" customWidth="1"/>
    <col min="8709" max="8709" width="9.140625" style="10"/>
    <col min="8710" max="8710" width="19.42578125" style="10" bestFit="1" customWidth="1"/>
    <col min="8711" max="8960" width="9.140625" style="10"/>
    <col min="8961" max="8961" width="9.140625" style="10" customWidth="1"/>
    <col min="8962" max="8962" width="54.85546875" style="10" customWidth="1"/>
    <col min="8963" max="8963" width="19.140625" style="10" customWidth="1"/>
    <col min="8964" max="8964" width="35" style="10" customWidth="1"/>
    <col min="8965" max="8965" width="9.140625" style="10"/>
    <col min="8966" max="8966" width="19.42578125" style="10" bestFit="1" customWidth="1"/>
    <col min="8967" max="9216" width="9.140625" style="10"/>
    <col min="9217" max="9217" width="9.140625" style="10" customWidth="1"/>
    <col min="9218" max="9218" width="54.85546875" style="10" customWidth="1"/>
    <col min="9219" max="9219" width="19.140625" style="10" customWidth="1"/>
    <col min="9220" max="9220" width="35" style="10" customWidth="1"/>
    <col min="9221" max="9221" width="9.140625" style="10"/>
    <col min="9222" max="9222" width="19.42578125" style="10" bestFit="1" customWidth="1"/>
    <col min="9223" max="9472" width="9.140625" style="10"/>
    <col min="9473" max="9473" width="9.140625" style="10" customWidth="1"/>
    <col min="9474" max="9474" width="54.85546875" style="10" customWidth="1"/>
    <col min="9475" max="9475" width="19.140625" style="10" customWidth="1"/>
    <col min="9476" max="9476" width="35" style="10" customWidth="1"/>
    <col min="9477" max="9477" width="9.140625" style="10"/>
    <col min="9478" max="9478" width="19.42578125" style="10" bestFit="1" customWidth="1"/>
    <col min="9479" max="9728" width="9.140625" style="10"/>
    <col min="9729" max="9729" width="9.140625" style="10" customWidth="1"/>
    <col min="9730" max="9730" width="54.85546875" style="10" customWidth="1"/>
    <col min="9731" max="9731" width="19.140625" style="10" customWidth="1"/>
    <col min="9732" max="9732" width="35" style="10" customWidth="1"/>
    <col min="9733" max="9733" width="9.140625" style="10"/>
    <col min="9734" max="9734" width="19.42578125" style="10" bestFit="1" customWidth="1"/>
    <col min="9735" max="9984" width="9.140625" style="10"/>
    <col min="9985" max="9985" width="9.140625" style="10" customWidth="1"/>
    <col min="9986" max="9986" width="54.85546875" style="10" customWidth="1"/>
    <col min="9987" max="9987" width="19.140625" style="10" customWidth="1"/>
    <col min="9988" max="9988" width="35" style="10" customWidth="1"/>
    <col min="9989" max="9989" width="9.140625" style="10"/>
    <col min="9990" max="9990" width="19.42578125" style="10" bestFit="1" customWidth="1"/>
    <col min="9991" max="10240" width="9.140625" style="10"/>
    <col min="10241" max="10241" width="9.140625" style="10" customWidth="1"/>
    <col min="10242" max="10242" width="54.85546875" style="10" customWidth="1"/>
    <col min="10243" max="10243" width="19.140625" style="10" customWidth="1"/>
    <col min="10244" max="10244" width="35" style="10" customWidth="1"/>
    <col min="10245" max="10245" width="9.140625" style="10"/>
    <col min="10246" max="10246" width="19.42578125" style="10" bestFit="1" customWidth="1"/>
    <col min="10247" max="10496" width="9.140625" style="10"/>
    <col min="10497" max="10497" width="9.140625" style="10" customWidth="1"/>
    <col min="10498" max="10498" width="54.85546875" style="10" customWidth="1"/>
    <col min="10499" max="10499" width="19.140625" style="10" customWidth="1"/>
    <col min="10500" max="10500" width="35" style="10" customWidth="1"/>
    <col min="10501" max="10501" width="9.140625" style="10"/>
    <col min="10502" max="10502" width="19.42578125" style="10" bestFit="1" customWidth="1"/>
    <col min="10503" max="10752" width="9.140625" style="10"/>
    <col min="10753" max="10753" width="9.140625" style="10" customWidth="1"/>
    <col min="10754" max="10754" width="54.85546875" style="10" customWidth="1"/>
    <col min="10755" max="10755" width="19.140625" style="10" customWidth="1"/>
    <col min="10756" max="10756" width="35" style="10" customWidth="1"/>
    <col min="10757" max="10757" width="9.140625" style="10"/>
    <col min="10758" max="10758" width="19.42578125" style="10" bestFit="1" customWidth="1"/>
    <col min="10759" max="11008" width="9.140625" style="10"/>
    <col min="11009" max="11009" width="9.140625" style="10" customWidth="1"/>
    <col min="11010" max="11010" width="54.85546875" style="10" customWidth="1"/>
    <col min="11011" max="11011" width="19.140625" style="10" customWidth="1"/>
    <col min="11012" max="11012" width="35" style="10" customWidth="1"/>
    <col min="11013" max="11013" width="9.140625" style="10"/>
    <col min="11014" max="11014" width="19.42578125" style="10" bestFit="1" customWidth="1"/>
    <col min="11015" max="11264" width="9.140625" style="10"/>
    <col min="11265" max="11265" width="9.140625" style="10" customWidth="1"/>
    <col min="11266" max="11266" width="54.85546875" style="10" customWidth="1"/>
    <col min="11267" max="11267" width="19.140625" style="10" customWidth="1"/>
    <col min="11268" max="11268" width="35" style="10" customWidth="1"/>
    <col min="11269" max="11269" width="9.140625" style="10"/>
    <col min="11270" max="11270" width="19.42578125" style="10" bestFit="1" customWidth="1"/>
    <col min="11271" max="11520" width="9.140625" style="10"/>
    <col min="11521" max="11521" width="9.140625" style="10" customWidth="1"/>
    <col min="11522" max="11522" width="54.85546875" style="10" customWidth="1"/>
    <col min="11523" max="11523" width="19.140625" style="10" customWidth="1"/>
    <col min="11524" max="11524" width="35" style="10" customWidth="1"/>
    <col min="11525" max="11525" width="9.140625" style="10"/>
    <col min="11526" max="11526" width="19.42578125" style="10" bestFit="1" customWidth="1"/>
    <col min="11527" max="11776" width="9.140625" style="10"/>
    <col min="11777" max="11777" width="9.140625" style="10" customWidth="1"/>
    <col min="11778" max="11778" width="54.85546875" style="10" customWidth="1"/>
    <col min="11779" max="11779" width="19.140625" style="10" customWidth="1"/>
    <col min="11780" max="11780" width="35" style="10" customWidth="1"/>
    <col min="11781" max="11781" width="9.140625" style="10"/>
    <col min="11782" max="11782" width="19.42578125" style="10" bestFit="1" customWidth="1"/>
    <col min="11783" max="12032" width="9.140625" style="10"/>
    <col min="12033" max="12033" width="9.140625" style="10" customWidth="1"/>
    <col min="12034" max="12034" width="54.85546875" style="10" customWidth="1"/>
    <col min="12035" max="12035" width="19.140625" style="10" customWidth="1"/>
    <col min="12036" max="12036" width="35" style="10" customWidth="1"/>
    <col min="12037" max="12037" width="9.140625" style="10"/>
    <col min="12038" max="12038" width="19.42578125" style="10" bestFit="1" customWidth="1"/>
    <col min="12039" max="12288" width="9.140625" style="10"/>
    <col min="12289" max="12289" width="9.140625" style="10" customWidth="1"/>
    <col min="12290" max="12290" width="54.85546875" style="10" customWidth="1"/>
    <col min="12291" max="12291" width="19.140625" style="10" customWidth="1"/>
    <col min="12292" max="12292" width="35" style="10" customWidth="1"/>
    <col min="12293" max="12293" width="9.140625" style="10"/>
    <col min="12294" max="12294" width="19.42578125" style="10" bestFit="1" customWidth="1"/>
    <col min="12295" max="12544" width="9.140625" style="10"/>
    <col min="12545" max="12545" width="9.140625" style="10" customWidth="1"/>
    <col min="12546" max="12546" width="54.85546875" style="10" customWidth="1"/>
    <col min="12547" max="12547" width="19.140625" style="10" customWidth="1"/>
    <col min="12548" max="12548" width="35" style="10" customWidth="1"/>
    <col min="12549" max="12549" width="9.140625" style="10"/>
    <col min="12550" max="12550" width="19.42578125" style="10" bestFit="1" customWidth="1"/>
    <col min="12551" max="12800" width="9.140625" style="10"/>
    <col min="12801" max="12801" width="9.140625" style="10" customWidth="1"/>
    <col min="12802" max="12802" width="54.85546875" style="10" customWidth="1"/>
    <col min="12803" max="12803" width="19.140625" style="10" customWidth="1"/>
    <col min="12804" max="12804" width="35" style="10" customWidth="1"/>
    <col min="12805" max="12805" width="9.140625" style="10"/>
    <col min="12806" max="12806" width="19.42578125" style="10" bestFit="1" customWidth="1"/>
    <col min="12807" max="13056" width="9.140625" style="10"/>
    <col min="13057" max="13057" width="9.140625" style="10" customWidth="1"/>
    <col min="13058" max="13058" width="54.85546875" style="10" customWidth="1"/>
    <col min="13059" max="13059" width="19.140625" style="10" customWidth="1"/>
    <col min="13060" max="13060" width="35" style="10" customWidth="1"/>
    <col min="13061" max="13061" width="9.140625" style="10"/>
    <col min="13062" max="13062" width="19.42578125" style="10" bestFit="1" customWidth="1"/>
    <col min="13063" max="13312" width="9.140625" style="10"/>
    <col min="13313" max="13313" width="9.140625" style="10" customWidth="1"/>
    <col min="13314" max="13314" width="54.85546875" style="10" customWidth="1"/>
    <col min="13315" max="13315" width="19.140625" style="10" customWidth="1"/>
    <col min="13316" max="13316" width="35" style="10" customWidth="1"/>
    <col min="13317" max="13317" width="9.140625" style="10"/>
    <col min="13318" max="13318" width="19.42578125" style="10" bestFit="1" customWidth="1"/>
    <col min="13319" max="13568" width="9.140625" style="10"/>
    <col min="13569" max="13569" width="9.140625" style="10" customWidth="1"/>
    <col min="13570" max="13570" width="54.85546875" style="10" customWidth="1"/>
    <col min="13571" max="13571" width="19.140625" style="10" customWidth="1"/>
    <col min="13572" max="13572" width="35" style="10" customWidth="1"/>
    <col min="13573" max="13573" width="9.140625" style="10"/>
    <col min="13574" max="13574" width="19.42578125" style="10" bestFit="1" customWidth="1"/>
    <col min="13575" max="13824" width="9.140625" style="10"/>
    <col min="13825" max="13825" width="9.140625" style="10" customWidth="1"/>
    <col min="13826" max="13826" width="54.85546875" style="10" customWidth="1"/>
    <col min="13827" max="13827" width="19.140625" style="10" customWidth="1"/>
    <col min="13828" max="13828" width="35" style="10" customWidth="1"/>
    <col min="13829" max="13829" width="9.140625" style="10"/>
    <col min="13830" max="13830" width="19.42578125" style="10" bestFit="1" customWidth="1"/>
    <col min="13831" max="14080" width="9.140625" style="10"/>
    <col min="14081" max="14081" width="9.140625" style="10" customWidth="1"/>
    <col min="14082" max="14082" width="54.85546875" style="10" customWidth="1"/>
    <col min="14083" max="14083" width="19.140625" style="10" customWidth="1"/>
    <col min="14084" max="14084" width="35" style="10" customWidth="1"/>
    <col min="14085" max="14085" width="9.140625" style="10"/>
    <col min="14086" max="14086" width="19.42578125" style="10" bestFit="1" customWidth="1"/>
    <col min="14087" max="14336" width="9.140625" style="10"/>
    <col min="14337" max="14337" width="9.140625" style="10" customWidth="1"/>
    <col min="14338" max="14338" width="54.85546875" style="10" customWidth="1"/>
    <col min="14339" max="14339" width="19.140625" style="10" customWidth="1"/>
    <col min="14340" max="14340" width="35" style="10" customWidth="1"/>
    <col min="14341" max="14341" width="9.140625" style="10"/>
    <col min="14342" max="14342" width="19.42578125" style="10" bestFit="1" customWidth="1"/>
    <col min="14343" max="14592" width="9.140625" style="10"/>
    <col min="14593" max="14593" width="9.140625" style="10" customWidth="1"/>
    <col min="14594" max="14594" width="54.85546875" style="10" customWidth="1"/>
    <col min="14595" max="14595" width="19.140625" style="10" customWidth="1"/>
    <col min="14596" max="14596" width="35" style="10" customWidth="1"/>
    <col min="14597" max="14597" width="9.140625" style="10"/>
    <col min="14598" max="14598" width="19.42578125" style="10" bestFit="1" customWidth="1"/>
    <col min="14599" max="14848" width="9.140625" style="10"/>
    <col min="14849" max="14849" width="9.140625" style="10" customWidth="1"/>
    <col min="14850" max="14850" width="54.85546875" style="10" customWidth="1"/>
    <col min="14851" max="14851" width="19.140625" style="10" customWidth="1"/>
    <col min="14852" max="14852" width="35" style="10" customWidth="1"/>
    <col min="14853" max="14853" width="9.140625" style="10"/>
    <col min="14854" max="14854" width="19.42578125" style="10" bestFit="1" customWidth="1"/>
    <col min="14855" max="15104" width="9.140625" style="10"/>
    <col min="15105" max="15105" width="9.140625" style="10" customWidth="1"/>
    <col min="15106" max="15106" width="54.85546875" style="10" customWidth="1"/>
    <col min="15107" max="15107" width="19.140625" style="10" customWidth="1"/>
    <col min="15108" max="15108" width="35" style="10" customWidth="1"/>
    <col min="15109" max="15109" width="9.140625" style="10"/>
    <col min="15110" max="15110" width="19.42578125" style="10" bestFit="1" customWidth="1"/>
    <col min="15111" max="15360" width="9.140625" style="10"/>
    <col min="15361" max="15361" width="9.140625" style="10" customWidth="1"/>
    <col min="15362" max="15362" width="54.85546875" style="10" customWidth="1"/>
    <col min="15363" max="15363" width="19.140625" style="10" customWidth="1"/>
    <col min="15364" max="15364" width="35" style="10" customWidth="1"/>
    <col min="15365" max="15365" width="9.140625" style="10"/>
    <col min="15366" max="15366" width="19.42578125" style="10" bestFit="1" customWidth="1"/>
    <col min="15367" max="15616" width="9.140625" style="10"/>
    <col min="15617" max="15617" width="9.140625" style="10" customWidth="1"/>
    <col min="15618" max="15618" width="54.85546875" style="10" customWidth="1"/>
    <col min="15619" max="15619" width="19.140625" style="10" customWidth="1"/>
    <col min="15620" max="15620" width="35" style="10" customWidth="1"/>
    <col min="15621" max="15621" width="9.140625" style="10"/>
    <col min="15622" max="15622" width="19.42578125" style="10" bestFit="1" customWidth="1"/>
    <col min="15623" max="15872" width="9.140625" style="10"/>
    <col min="15873" max="15873" width="9.140625" style="10" customWidth="1"/>
    <col min="15874" max="15874" width="54.85546875" style="10" customWidth="1"/>
    <col min="15875" max="15875" width="19.140625" style="10" customWidth="1"/>
    <col min="15876" max="15876" width="35" style="10" customWidth="1"/>
    <col min="15877" max="15877" width="9.140625" style="10"/>
    <col min="15878" max="15878" width="19.42578125" style="10" bestFit="1" customWidth="1"/>
    <col min="15879" max="16128" width="9.140625" style="10"/>
    <col min="16129" max="16129" width="9.140625" style="10" customWidth="1"/>
    <col min="16130" max="16130" width="54.85546875" style="10" customWidth="1"/>
    <col min="16131" max="16131" width="19.140625" style="10" customWidth="1"/>
    <col min="16132" max="16132" width="35" style="10" customWidth="1"/>
    <col min="16133" max="16133" width="9.140625" style="10"/>
    <col min="16134" max="16134" width="19.42578125" style="10" bestFit="1" customWidth="1"/>
    <col min="16135" max="16384" width="9.140625" style="10"/>
  </cols>
  <sheetData>
    <row r="1" spans="1:9" s="1" customFormat="1" ht="18.75" customHeight="1"/>
    <row r="2" spans="1:9" s="1" customFormat="1"/>
    <row r="3" spans="1:9" s="1" customFormat="1" ht="12.75" customHeight="1">
      <c r="A3" s="353" t="s">
        <v>0</v>
      </c>
      <c r="B3" s="353"/>
      <c r="C3" s="353"/>
      <c r="D3" s="353"/>
      <c r="E3" s="2"/>
    </row>
    <row r="4" spans="1:9" s="1" customFormat="1" ht="11.25" customHeight="1">
      <c r="A4" s="354" t="s">
        <v>1</v>
      </c>
      <c r="B4" s="354"/>
      <c r="C4" s="354"/>
      <c r="D4" s="354"/>
      <c r="E4" s="3"/>
    </row>
    <row r="5" spans="1:9" s="1" customFormat="1" ht="11.25" customHeight="1">
      <c r="A5" s="354" t="s">
        <v>2</v>
      </c>
      <c r="B5" s="354"/>
      <c r="C5" s="354"/>
      <c r="D5" s="354"/>
      <c r="E5" s="3"/>
    </row>
    <row r="6" spans="1:9" s="1" customFormat="1" ht="11.25" customHeight="1">
      <c r="A6" s="355" t="s">
        <v>3</v>
      </c>
      <c r="B6" s="355"/>
      <c r="C6" s="355"/>
      <c r="D6" s="355"/>
      <c r="E6" s="4"/>
    </row>
    <row r="7" spans="1:9" s="1" customFormat="1" ht="11.25" customHeight="1">
      <c r="A7" s="353" t="s">
        <v>4</v>
      </c>
      <c r="B7" s="353"/>
      <c r="C7" s="353"/>
      <c r="D7" s="353"/>
      <c r="E7" s="5"/>
    </row>
    <row r="8" spans="1:9" s="1" customFormat="1" ht="12" customHeight="1">
      <c r="A8" s="355" t="s">
        <v>5</v>
      </c>
      <c r="B8" s="355"/>
      <c r="C8" s="355"/>
      <c r="D8" s="355"/>
      <c r="E8" s="5"/>
    </row>
    <row r="9" spans="1:9" ht="14.1" customHeight="1">
      <c r="A9" s="6"/>
      <c r="B9" s="7" t="s">
        <v>6</v>
      </c>
      <c r="C9" s="8"/>
      <c r="D9" s="9" t="s">
        <v>7</v>
      </c>
      <c r="E9" s="6"/>
    </row>
    <row r="10" spans="1:9" ht="14.1" customHeight="1">
      <c r="A10" s="6"/>
      <c r="B10" s="348" t="s">
        <v>8</v>
      </c>
      <c r="C10" s="351" t="s">
        <v>9</v>
      </c>
      <c r="D10" s="352"/>
      <c r="E10" s="11"/>
      <c r="F10" s="12"/>
    </row>
    <row r="11" spans="1:9" ht="14.1" customHeight="1">
      <c r="A11" s="6"/>
      <c r="B11" s="349"/>
      <c r="C11" s="351" t="s">
        <v>10</v>
      </c>
      <c r="D11" s="352"/>
      <c r="E11" s="11"/>
      <c r="F11" s="13"/>
      <c r="G11" s="14"/>
      <c r="H11" s="14"/>
      <c r="I11" s="14"/>
    </row>
    <row r="12" spans="1:9" ht="14.1" customHeight="1">
      <c r="A12" s="6"/>
      <c r="B12" s="349"/>
      <c r="C12" s="15" t="s">
        <v>11</v>
      </c>
      <c r="D12" s="15" t="s">
        <v>12</v>
      </c>
      <c r="E12" s="11"/>
      <c r="F12" s="13"/>
      <c r="G12" s="14"/>
      <c r="H12" s="14"/>
      <c r="I12" s="14"/>
    </row>
    <row r="13" spans="1:9" s="22" customFormat="1" ht="14.1" customHeight="1">
      <c r="A13" s="16"/>
      <c r="B13" s="350"/>
      <c r="C13" s="17" t="s">
        <v>13</v>
      </c>
      <c r="D13" s="18" t="s">
        <v>14</v>
      </c>
      <c r="E13" s="19"/>
      <c r="F13" s="20"/>
      <c r="G13" s="21"/>
      <c r="H13" s="21"/>
      <c r="I13" s="21"/>
    </row>
    <row r="14" spans="1:9" s="22" customFormat="1" ht="14.1" customHeight="1">
      <c r="A14" s="16"/>
      <c r="B14" s="23" t="s">
        <v>15</v>
      </c>
      <c r="C14" s="24">
        <f>C15+C19</f>
        <v>1532643154.4899998</v>
      </c>
      <c r="D14" s="25">
        <f>D15+D19</f>
        <v>11854150.43</v>
      </c>
      <c r="E14" s="19"/>
      <c r="F14" s="20"/>
      <c r="G14" s="21"/>
      <c r="H14" s="21"/>
      <c r="I14" s="21"/>
    </row>
    <row r="15" spans="1:9" s="22" customFormat="1" ht="14.1" customHeight="1">
      <c r="A15" s="16"/>
      <c r="B15" s="26" t="s">
        <v>16</v>
      </c>
      <c r="C15" s="27">
        <f>SUM(C16:C18)</f>
        <v>1087517605.0799999</v>
      </c>
      <c r="D15" s="28">
        <f>'[1]anexo I'!P19</f>
        <v>11854150.43</v>
      </c>
      <c r="E15" s="19"/>
      <c r="F15" s="20"/>
      <c r="G15" s="21"/>
      <c r="H15" s="21"/>
      <c r="I15" s="21"/>
    </row>
    <row r="16" spans="1:9" s="22" customFormat="1" ht="14.1" customHeight="1">
      <c r="A16" s="16"/>
      <c r="B16" s="29" t="s">
        <v>17</v>
      </c>
      <c r="C16" s="30">
        <f>'[1]anexo I'!O20</f>
        <v>979154886.38999987</v>
      </c>
      <c r="D16" s="28">
        <f>'[1]anexo I'!P20</f>
        <v>11854150.43</v>
      </c>
      <c r="E16" s="19"/>
      <c r="F16" s="20"/>
      <c r="G16" s="21"/>
      <c r="H16" s="21"/>
      <c r="I16" s="21"/>
    </row>
    <row r="17" spans="1:9" s="22" customFormat="1" ht="14.1" customHeight="1">
      <c r="A17" s="16"/>
      <c r="B17" s="29" t="s">
        <v>18</v>
      </c>
      <c r="C17" s="30">
        <f>'[1]anexo I'!O21</f>
        <v>108362718.69</v>
      </c>
      <c r="D17" s="28">
        <f>'[1]anexo I'!P21</f>
        <v>0</v>
      </c>
      <c r="E17" s="19"/>
      <c r="F17" s="20"/>
      <c r="G17" s="21"/>
      <c r="H17" s="21"/>
      <c r="I17" s="21"/>
    </row>
    <row r="18" spans="1:9" s="22" customFormat="1" ht="14.1" customHeight="1">
      <c r="A18" s="16"/>
      <c r="B18" s="29" t="s">
        <v>19</v>
      </c>
      <c r="C18" s="30">
        <v>0</v>
      </c>
      <c r="D18" s="28">
        <v>0</v>
      </c>
      <c r="E18" s="19"/>
      <c r="F18" s="20"/>
      <c r="G18" s="21"/>
      <c r="H18" s="21"/>
      <c r="I18" s="21"/>
    </row>
    <row r="19" spans="1:9" s="22" customFormat="1" ht="14.1" customHeight="1">
      <c r="A19" s="16"/>
      <c r="B19" s="26" t="s">
        <v>20</v>
      </c>
      <c r="C19" s="27">
        <f>C20+C21</f>
        <v>445125549.40999997</v>
      </c>
      <c r="D19" s="28">
        <v>0</v>
      </c>
      <c r="E19" s="19"/>
      <c r="F19" s="20"/>
      <c r="G19" s="21"/>
      <c r="H19" s="21"/>
      <c r="I19" s="21"/>
    </row>
    <row r="20" spans="1:9" s="22" customFormat="1" ht="14.1" customHeight="1">
      <c r="A20" s="16"/>
      <c r="B20" s="29" t="s">
        <v>21</v>
      </c>
      <c r="C20" s="31">
        <f>'[1]anexo I'!O23</f>
        <v>369963476.44999999</v>
      </c>
      <c r="D20" s="28">
        <v>0</v>
      </c>
      <c r="E20" s="19"/>
      <c r="F20" s="20"/>
      <c r="G20" s="21"/>
      <c r="H20" s="21"/>
      <c r="I20" s="21"/>
    </row>
    <row r="21" spans="1:9" s="22" customFormat="1" ht="14.1" customHeight="1">
      <c r="A21" s="16"/>
      <c r="B21" s="29" t="s">
        <v>22</v>
      </c>
      <c r="C21" s="31">
        <f>'[1]anexo I'!O24</f>
        <v>75162072.960000008</v>
      </c>
      <c r="D21" s="28">
        <v>0</v>
      </c>
      <c r="E21" s="19"/>
      <c r="F21" s="20"/>
      <c r="G21" s="21"/>
      <c r="H21" s="21"/>
      <c r="I21" s="21"/>
    </row>
    <row r="22" spans="1:9" s="22" customFormat="1" ht="23.25" customHeight="1">
      <c r="A22" s="16"/>
      <c r="B22" s="32" t="s">
        <v>23</v>
      </c>
      <c r="C22" s="31">
        <f>'[1]anexo I'!O25</f>
        <v>0</v>
      </c>
      <c r="D22" s="28">
        <v>0</v>
      </c>
      <c r="E22" s="19"/>
      <c r="F22" s="20"/>
      <c r="G22" s="21"/>
      <c r="H22" s="21"/>
      <c r="I22" s="21"/>
    </row>
    <row r="23" spans="1:9" s="22" customFormat="1" ht="14.1" customHeight="1">
      <c r="A23" s="16" t="s">
        <v>24</v>
      </c>
      <c r="B23" s="33" t="s">
        <v>25</v>
      </c>
      <c r="C23" s="31">
        <f>'[1]anexo I'!O26</f>
        <v>0</v>
      </c>
      <c r="D23" s="28">
        <v>0</v>
      </c>
      <c r="E23" s="19"/>
      <c r="F23" s="20"/>
      <c r="G23" s="21"/>
      <c r="H23" s="21"/>
      <c r="I23" s="21"/>
    </row>
    <row r="24" spans="1:9" s="22" customFormat="1" ht="14.1" customHeight="1">
      <c r="A24" s="16"/>
      <c r="B24" s="34" t="s">
        <v>26</v>
      </c>
      <c r="C24" s="35">
        <f>SUM(C25:C28)</f>
        <v>262135095.28999996</v>
      </c>
      <c r="D24" s="36">
        <f>SUM(D25:D28)</f>
        <v>6650900.6900000004</v>
      </c>
      <c r="E24" s="19"/>
      <c r="F24" s="20"/>
      <c r="G24" s="21"/>
      <c r="H24" s="21"/>
      <c r="I24" s="21"/>
    </row>
    <row r="25" spans="1:9" s="22" customFormat="1" ht="14.1" customHeight="1">
      <c r="A25" s="16"/>
      <c r="B25" s="37" t="s">
        <v>27</v>
      </c>
      <c r="C25" s="31">
        <f>'[1]anexo I'!O28</f>
        <v>592043.74000000011</v>
      </c>
      <c r="D25" s="28">
        <v>0</v>
      </c>
      <c r="E25" s="19"/>
      <c r="F25" s="38"/>
    </row>
    <row r="26" spans="1:9" s="22" customFormat="1" ht="14.1" customHeight="1">
      <c r="A26" s="16"/>
      <c r="B26" s="37" t="s">
        <v>28</v>
      </c>
      <c r="C26" s="39">
        <f>'[1]anexo I'!O29</f>
        <v>0</v>
      </c>
      <c r="D26" s="28">
        <v>0</v>
      </c>
      <c r="E26" s="19"/>
      <c r="F26" s="38"/>
    </row>
    <row r="27" spans="1:9" s="22" customFormat="1" ht="14.1" customHeight="1">
      <c r="A27" s="16"/>
      <c r="B27" s="37" t="s">
        <v>29</v>
      </c>
      <c r="C27" s="39">
        <f>'[1]anexo I'!O30</f>
        <v>110708799.22</v>
      </c>
      <c r="D27" s="28">
        <f>'[1]anexo I'!P30</f>
        <v>6650900.6900000004</v>
      </c>
      <c r="E27" s="19"/>
      <c r="F27" s="38"/>
    </row>
    <row r="28" spans="1:9" s="22" customFormat="1" ht="14.1" customHeight="1">
      <c r="A28" s="16"/>
      <c r="B28" s="40" t="s">
        <v>30</v>
      </c>
      <c r="C28" s="41">
        <f>'[1]anexo I'!O31</f>
        <v>150834252.32999998</v>
      </c>
      <c r="D28" s="42">
        <v>0</v>
      </c>
      <c r="E28" s="19"/>
      <c r="F28" s="38"/>
    </row>
    <row r="29" spans="1:9" s="22" customFormat="1" ht="14.1" customHeight="1">
      <c r="A29" s="16"/>
      <c r="B29" s="43" t="s">
        <v>31</v>
      </c>
      <c r="C29" s="44">
        <f>C14-C24</f>
        <v>1270508059.1999998</v>
      </c>
      <c r="D29" s="45">
        <f>D14-D24</f>
        <v>5203249.7399999993</v>
      </c>
      <c r="E29" s="19"/>
      <c r="F29" s="38"/>
    </row>
    <row r="30" spans="1:9" s="22" customFormat="1" ht="14.1" customHeight="1">
      <c r="A30" s="16"/>
      <c r="B30" s="46"/>
      <c r="C30" s="47"/>
      <c r="D30" s="48"/>
      <c r="E30" s="19"/>
      <c r="F30" s="49"/>
    </row>
    <row r="31" spans="1:9" s="22" customFormat="1" ht="14.1" customHeight="1">
      <c r="A31" s="16"/>
      <c r="B31" s="50" t="s">
        <v>32</v>
      </c>
      <c r="C31" s="51" t="s">
        <v>33</v>
      </c>
      <c r="D31" s="52" t="s">
        <v>34</v>
      </c>
      <c r="E31" s="19"/>
      <c r="F31" s="49"/>
    </row>
    <row r="32" spans="1:9" s="22" customFormat="1" ht="14.1" customHeight="1">
      <c r="A32" s="16"/>
      <c r="B32" s="53" t="s">
        <v>35</v>
      </c>
      <c r="C32" s="47">
        <f>'[1]anexo I'!C35</f>
        <v>28084840124.16</v>
      </c>
      <c r="D32" s="54"/>
      <c r="E32" s="19"/>
      <c r="F32" s="49"/>
    </row>
    <row r="33" spans="1:6" s="22" customFormat="1" ht="14.1" customHeight="1">
      <c r="A33" s="16"/>
      <c r="B33" s="55" t="s">
        <v>36</v>
      </c>
      <c r="C33" s="56">
        <f>'[1]anexo I'!C36</f>
        <v>28008250</v>
      </c>
      <c r="D33" s="54"/>
      <c r="E33" s="19"/>
      <c r="F33" s="49"/>
    </row>
    <row r="34" spans="1:6" s="22" customFormat="1" ht="14.1" customHeight="1">
      <c r="A34" s="16"/>
      <c r="B34" s="55" t="s">
        <v>37</v>
      </c>
      <c r="C34" s="56">
        <f>'[1]anexo I'!C37</f>
        <v>2334404.8199999998</v>
      </c>
      <c r="D34" s="57" t="s">
        <v>38</v>
      </c>
      <c r="E34" s="19"/>
      <c r="F34" s="49"/>
    </row>
    <row r="35" spans="1:6" s="22" customFormat="1" ht="14.1" customHeight="1">
      <c r="A35" s="16"/>
      <c r="B35" s="58" t="s">
        <v>39</v>
      </c>
      <c r="C35" s="56">
        <f>C32-C33-C34</f>
        <v>28054497469.34</v>
      </c>
      <c r="D35" s="57" t="s">
        <v>38</v>
      </c>
      <c r="E35" s="19"/>
      <c r="F35" s="49"/>
    </row>
    <row r="36" spans="1:6" s="22" customFormat="1" ht="14.1" customHeight="1">
      <c r="A36" s="16"/>
      <c r="B36" s="59" t="s">
        <v>40</v>
      </c>
      <c r="C36" s="60">
        <f>C29+D29</f>
        <v>1275711308.9399998</v>
      </c>
      <c r="D36" s="61">
        <f>C36/C35*100/100</f>
        <v>4.5472613092934211E-2</v>
      </c>
      <c r="E36" s="19"/>
      <c r="F36" s="49"/>
    </row>
    <row r="37" spans="1:6" s="22" customFormat="1" ht="14.1" customHeight="1">
      <c r="A37" s="16" t="s">
        <v>41</v>
      </c>
      <c r="B37" s="62" t="s">
        <v>42</v>
      </c>
      <c r="C37" s="63">
        <f>C35*6%</f>
        <v>1683269848.1603999</v>
      </c>
      <c r="D37" s="64">
        <v>6</v>
      </c>
      <c r="E37" s="19"/>
      <c r="F37" s="49"/>
    </row>
    <row r="38" spans="1:6" s="22" customFormat="1" ht="14.1" customHeight="1">
      <c r="A38" s="16"/>
      <c r="B38" s="65" t="s">
        <v>43</v>
      </c>
      <c r="C38" s="66">
        <f>C35*5.7%-0.01</f>
        <v>1599106355.7423801</v>
      </c>
      <c r="D38" s="67">
        <v>5.7</v>
      </c>
      <c r="E38" s="19"/>
      <c r="F38" s="38"/>
    </row>
    <row r="39" spans="1:6" s="22" customFormat="1" ht="14.1" customHeight="1">
      <c r="A39" s="16"/>
      <c r="B39" s="68" t="s">
        <v>44</v>
      </c>
      <c r="C39" s="66">
        <f>C35*5.4%</f>
        <v>1514942863.3443601</v>
      </c>
      <c r="D39" s="67">
        <v>5.4</v>
      </c>
      <c r="E39" s="19"/>
      <c r="F39" s="38"/>
    </row>
    <row r="40" spans="1:6" ht="14.1" customHeight="1">
      <c r="A40" s="6"/>
      <c r="B40" s="69"/>
      <c r="C40" s="69"/>
      <c r="D40" s="2"/>
      <c r="E40" s="2"/>
      <c r="F40" s="2"/>
    </row>
    <row r="41" spans="1:6" ht="14.1" customHeight="1">
      <c r="B41" s="71"/>
      <c r="C41" s="72"/>
      <c r="D41" s="70"/>
    </row>
    <row r="42" spans="1:6" ht="14.1" customHeight="1">
      <c r="B42" s="72"/>
      <c r="C42" s="73"/>
      <c r="D42" s="70"/>
    </row>
  </sheetData>
  <mergeCells count="9">
    <mergeCell ref="B10:B13"/>
    <mergeCell ref="C10:D10"/>
    <mergeCell ref="C11:D11"/>
    <mergeCell ref="A3:D3"/>
    <mergeCell ref="A4:D4"/>
    <mergeCell ref="A5:D5"/>
    <mergeCell ref="A6:D6"/>
    <mergeCell ref="A7:D7"/>
    <mergeCell ref="A8:D8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G70"/>
  <sheetViews>
    <sheetView topLeftCell="A28" workbookViewId="0">
      <selection activeCell="C35" sqref="C35"/>
    </sheetView>
  </sheetViews>
  <sheetFormatPr defaultRowHeight="12.75"/>
  <cols>
    <col min="1" max="1" width="10.5703125" style="90" customWidth="1"/>
    <col min="2" max="2" width="74.140625" style="90" customWidth="1"/>
    <col min="3" max="3" width="21.140625" style="90" customWidth="1"/>
    <col min="4" max="4" width="13.85546875" style="90" customWidth="1"/>
    <col min="5" max="5" width="16.5703125" style="90" customWidth="1"/>
    <col min="6" max="7" width="15.7109375" style="90" customWidth="1"/>
    <col min="8" max="8" width="13.5703125" style="90" customWidth="1"/>
    <col min="9" max="9" width="14" style="90" customWidth="1"/>
    <col min="10" max="10" width="14.140625" style="90" customWidth="1"/>
    <col min="11" max="11" width="13.85546875" style="90" customWidth="1"/>
    <col min="12" max="12" width="13.7109375" style="90" customWidth="1"/>
    <col min="13" max="14" width="13.85546875" style="90" customWidth="1"/>
    <col min="15" max="15" width="17.28515625" style="90" customWidth="1"/>
    <col min="16" max="16" width="15.5703125" style="90" customWidth="1"/>
    <col min="17" max="17" width="9.85546875" style="89" customWidth="1"/>
    <col min="18" max="18" width="16.28515625" style="90" customWidth="1"/>
    <col min="19" max="19" width="14.140625" style="90" customWidth="1"/>
    <col min="20" max="20" width="15.140625" style="90" customWidth="1"/>
    <col min="21" max="21" width="9.140625" style="90"/>
    <col min="22" max="22" width="18.7109375" style="90" customWidth="1"/>
    <col min="23" max="256" width="9.140625" style="90"/>
    <col min="257" max="257" width="10.5703125" style="90" customWidth="1"/>
    <col min="258" max="258" width="74.140625" style="90" customWidth="1"/>
    <col min="259" max="259" width="21.140625" style="90" customWidth="1"/>
    <col min="260" max="260" width="13.85546875" style="90" customWidth="1"/>
    <col min="261" max="261" width="16.5703125" style="90" customWidth="1"/>
    <col min="262" max="263" width="15.7109375" style="90" customWidth="1"/>
    <col min="264" max="264" width="13.5703125" style="90" customWidth="1"/>
    <col min="265" max="265" width="14" style="90" customWidth="1"/>
    <col min="266" max="266" width="14.140625" style="90" customWidth="1"/>
    <col min="267" max="267" width="13.85546875" style="90" customWidth="1"/>
    <col min="268" max="268" width="13.7109375" style="90" customWidth="1"/>
    <col min="269" max="270" width="13.85546875" style="90" customWidth="1"/>
    <col min="271" max="271" width="17.28515625" style="90" customWidth="1"/>
    <col min="272" max="272" width="15.5703125" style="90" customWidth="1"/>
    <col min="273" max="273" width="9.85546875" style="90" customWidth="1"/>
    <col min="274" max="274" width="16.28515625" style="90" customWidth="1"/>
    <col min="275" max="275" width="14.140625" style="90" customWidth="1"/>
    <col min="276" max="276" width="15.140625" style="90" customWidth="1"/>
    <col min="277" max="277" width="9.140625" style="90"/>
    <col min="278" max="278" width="18.7109375" style="90" customWidth="1"/>
    <col min="279" max="512" width="9.140625" style="90"/>
    <col min="513" max="513" width="10.5703125" style="90" customWidth="1"/>
    <col min="514" max="514" width="74.140625" style="90" customWidth="1"/>
    <col min="515" max="515" width="21.140625" style="90" customWidth="1"/>
    <col min="516" max="516" width="13.85546875" style="90" customWidth="1"/>
    <col min="517" max="517" width="16.5703125" style="90" customWidth="1"/>
    <col min="518" max="519" width="15.7109375" style="90" customWidth="1"/>
    <col min="520" max="520" width="13.5703125" style="90" customWidth="1"/>
    <col min="521" max="521" width="14" style="90" customWidth="1"/>
    <col min="522" max="522" width="14.140625" style="90" customWidth="1"/>
    <col min="523" max="523" width="13.85546875" style="90" customWidth="1"/>
    <col min="524" max="524" width="13.7109375" style="90" customWidth="1"/>
    <col min="525" max="526" width="13.85546875" style="90" customWidth="1"/>
    <col min="527" max="527" width="17.28515625" style="90" customWidth="1"/>
    <col min="528" max="528" width="15.5703125" style="90" customWidth="1"/>
    <col min="529" max="529" width="9.85546875" style="90" customWidth="1"/>
    <col min="530" max="530" width="16.28515625" style="90" customWidth="1"/>
    <col min="531" max="531" width="14.140625" style="90" customWidth="1"/>
    <col min="532" max="532" width="15.140625" style="90" customWidth="1"/>
    <col min="533" max="533" width="9.140625" style="90"/>
    <col min="534" max="534" width="18.7109375" style="90" customWidth="1"/>
    <col min="535" max="768" width="9.140625" style="90"/>
    <col min="769" max="769" width="10.5703125" style="90" customWidth="1"/>
    <col min="770" max="770" width="74.140625" style="90" customWidth="1"/>
    <col min="771" max="771" width="21.140625" style="90" customWidth="1"/>
    <col min="772" max="772" width="13.85546875" style="90" customWidth="1"/>
    <col min="773" max="773" width="16.5703125" style="90" customWidth="1"/>
    <col min="774" max="775" width="15.7109375" style="90" customWidth="1"/>
    <col min="776" max="776" width="13.5703125" style="90" customWidth="1"/>
    <col min="777" max="777" width="14" style="90" customWidth="1"/>
    <col min="778" max="778" width="14.140625" style="90" customWidth="1"/>
    <col min="779" max="779" width="13.85546875" style="90" customWidth="1"/>
    <col min="780" max="780" width="13.7109375" style="90" customWidth="1"/>
    <col min="781" max="782" width="13.85546875" style="90" customWidth="1"/>
    <col min="783" max="783" width="17.28515625" style="90" customWidth="1"/>
    <col min="784" max="784" width="15.5703125" style="90" customWidth="1"/>
    <col min="785" max="785" width="9.85546875" style="90" customWidth="1"/>
    <col min="786" max="786" width="16.28515625" style="90" customWidth="1"/>
    <col min="787" max="787" width="14.140625" style="90" customWidth="1"/>
    <col min="788" max="788" width="15.140625" style="90" customWidth="1"/>
    <col min="789" max="789" width="9.140625" style="90"/>
    <col min="790" max="790" width="18.7109375" style="90" customWidth="1"/>
    <col min="791" max="1024" width="9.140625" style="90"/>
    <col min="1025" max="1025" width="10.5703125" style="90" customWidth="1"/>
    <col min="1026" max="1026" width="74.140625" style="90" customWidth="1"/>
    <col min="1027" max="1027" width="21.140625" style="90" customWidth="1"/>
    <col min="1028" max="1028" width="13.85546875" style="90" customWidth="1"/>
    <col min="1029" max="1029" width="16.5703125" style="90" customWidth="1"/>
    <col min="1030" max="1031" width="15.7109375" style="90" customWidth="1"/>
    <col min="1032" max="1032" width="13.5703125" style="90" customWidth="1"/>
    <col min="1033" max="1033" width="14" style="90" customWidth="1"/>
    <col min="1034" max="1034" width="14.140625" style="90" customWidth="1"/>
    <col min="1035" max="1035" width="13.85546875" style="90" customWidth="1"/>
    <col min="1036" max="1036" width="13.7109375" style="90" customWidth="1"/>
    <col min="1037" max="1038" width="13.85546875" style="90" customWidth="1"/>
    <col min="1039" max="1039" width="17.28515625" style="90" customWidth="1"/>
    <col min="1040" max="1040" width="15.5703125" style="90" customWidth="1"/>
    <col min="1041" max="1041" width="9.85546875" style="90" customWidth="1"/>
    <col min="1042" max="1042" width="16.28515625" style="90" customWidth="1"/>
    <col min="1043" max="1043" width="14.140625" style="90" customWidth="1"/>
    <col min="1044" max="1044" width="15.140625" style="90" customWidth="1"/>
    <col min="1045" max="1045" width="9.140625" style="90"/>
    <col min="1046" max="1046" width="18.7109375" style="90" customWidth="1"/>
    <col min="1047" max="1280" width="9.140625" style="90"/>
    <col min="1281" max="1281" width="10.5703125" style="90" customWidth="1"/>
    <col min="1282" max="1282" width="74.140625" style="90" customWidth="1"/>
    <col min="1283" max="1283" width="21.140625" style="90" customWidth="1"/>
    <col min="1284" max="1284" width="13.85546875" style="90" customWidth="1"/>
    <col min="1285" max="1285" width="16.5703125" style="90" customWidth="1"/>
    <col min="1286" max="1287" width="15.7109375" style="90" customWidth="1"/>
    <col min="1288" max="1288" width="13.5703125" style="90" customWidth="1"/>
    <col min="1289" max="1289" width="14" style="90" customWidth="1"/>
    <col min="1290" max="1290" width="14.140625" style="90" customWidth="1"/>
    <col min="1291" max="1291" width="13.85546875" style="90" customWidth="1"/>
    <col min="1292" max="1292" width="13.7109375" style="90" customWidth="1"/>
    <col min="1293" max="1294" width="13.85546875" style="90" customWidth="1"/>
    <col min="1295" max="1295" width="17.28515625" style="90" customWidth="1"/>
    <col min="1296" max="1296" width="15.5703125" style="90" customWidth="1"/>
    <col min="1297" max="1297" width="9.85546875" style="90" customWidth="1"/>
    <col min="1298" max="1298" width="16.28515625" style="90" customWidth="1"/>
    <col min="1299" max="1299" width="14.140625" style="90" customWidth="1"/>
    <col min="1300" max="1300" width="15.140625" style="90" customWidth="1"/>
    <col min="1301" max="1301" width="9.140625" style="90"/>
    <col min="1302" max="1302" width="18.7109375" style="90" customWidth="1"/>
    <col min="1303" max="1536" width="9.140625" style="90"/>
    <col min="1537" max="1537" width="10.5703125" style="90" customWidth="1"/>
    <col min="1538" max="1538" width="74.140625" style="90" customWidth="1"/>
    <col min="1539" max="1539" width="21.140625" style="90" customWidth="1"/>
    <col min="1540" max="1540" width="13.85546875" style="90" customWidth="1"/>
    <col min="1541" max="1541" width="16.5703125" style="90" customWidth="1"/>
    <col min="1542" max="1543" width="15.7109375" style="90" customWidth="1"/>
    <col min="1544" max="1544" width="13.5703125" style="90" customWidth="1"/>
    <col min="1545" max="1545" width="14" style="90" customWidth="1"/>
    <col min="1546" max="1546" width="14.140625" style="90" customWidth="1"/>
    <col min="1547" max="1547" width="13.85546875" style="90" customWidth="1"/>
    <col min="1548" max="1548" width="13.7109375" style="90" customWidth="1"/>
    <col min="1549" max="1550" width="13.85546875" style="90" customWidth="1"/>
    <col min="1551" max="1551" width="17.28515625" style="90" customWidth="1"/>
    <col min="1552" max="1552" width="15.5703125" style="90" customWidth="1"/>
    <col min="1553" max="1553" width="9.85546875" style="90" customWidth="1"/>
    <col min="1554" max="1554" width="16.28515625" style="90" customWidth="1"/>
    <col min="1555" max="1555" width="14.140625" style="90" customWidth="1"/>
    <col min="1556" max="1556" width="15.140625" style="90" customWidth="1"/>
    <col min="1557" max="1557" width="9.140625" style="90"/>
    <col min="1558" max="1558" width="18.7109375" style="90" customWidth="1"/>
    <col min="1559" max="1792" width="9.140625" style="90"/>
    <col min="1793" max="1793" width="10.5703125" style="90" customWidth="1"/>
    <col min="1794" max="1794" width="74.140625" style="90" customWidth="1"/>
    <col min="1795" max="1795" width="21.140625" style="90" customWidth="1"/>
    <col min="1796" max="1796" width="13.85546875" style="90" customWidth="1"/>
    <col min="1797" max="1797" width="16.5703125" style="90" customWidth="1"/>
    <col min="1798" max="1799" width="15.7109375" style="90" customWidth="1"/>
    <col min="1800" max="1800" width="13.5703125" style="90" customWidth="1"/>
    <col min="1801" max="1801" width="14" style="90" customWidth="1"/>
    <col min="1802" max="1802" width="14.140625" style="90" customWidth="1"/>
    <col min="1803" max="1803" width="13.85546875" style="90" customWidth="1"/>
    <col min="1804" max="1804" width="13.7109375" style="90" customWidth="1"/>
    <col min="1805" max="1806" width="13.85546875" style="90" customWidth="1"/>
    <col min="1807" max="1807" width="17.28515625" style="90" customWidth="1"/>
    <col min="1808" max="1808" width="15.5703125" style="90" customWidth="1"/>
    <col min="1809" max="1809" width="9.85546875" style="90" customWidth="1"/>
    <col min="1810" max="1810" width="16.28515625" style="90" customWidth="1"/>
    <col min="1811" max="1811" width="14.140625" style="90" customWidth="1"/>
    <col min="1812" max="1812" width="15.140625" style="90" customWidth="1"/>
    <col min="1813" max="1813" width="9.140625" style="90"/>
    <col min="1814" max="1814" width="18.7109375" style="90" customWidth="1"/>
    <col min="1815" max="2048" width="9.140625" style="90"/>
    <col min="2049" max="2049" width="10.5703125" style="90" customWidth="1"/>
    <col min="2050" max="2050" width="74.140625" style="90" customWidth="1"/>
    <col min="2051" max="2051" width="21.140625" style="90" customWidth="1"/>
    <col min="2052" max="2052" width="13.85546875" style="90" customWidth="1"/>
    <col min="2053" max="2053" width="16.5703125" style="90" customWidth="1"/>
    <col min="2054" max="2055" width="15.7109375" style="90" customWidth="1"/>
    <col min="2056" max="2056" width="13.5703125" style="90" customWidth="1"/>
    <col min="2057" max="2057" width="14" style="90" customWidth="1"/>
    <col min="2058" max="2058" width="14.140625" style="90" customWidth="1"/>
    <col min="2059" max="2059" width="13.85546875" style="90" customWidth="1"/>
    <col min="2060" max="2060" width="13.7109375" style="90" customWidth="1"/>
    <col min="2061" max="2062" width="13.85546875" style="90" customWidth="1"/>
    <col min="2063" max="2063" width="17.28515625" style="90" customWidth="1"/>
    <col min="2064" max="2064" width="15.5703125" style="90" customWidth="1"/>
    <col min="2065" max="2065" width="9.85546875" style="90" customWidth="1"/>
    <col min="2066" max="2066" width="16.28515625" style="90" customWidth="1"/>
    <col min="2067" max="2067" width="14.140625" style="90" customWidth="1"/>
    <col min="2068" max="2068" width="15.140625" style="90" customWidth="1"/>
    <col min="2069" max="2069" width="9.140625" style="90"/>
    <col min="2070" max="2070" width="18.7109375" style="90" customWidth="1"/>
    <col min="2071" max="2304" width="9.140625" style="90"/>
    <col min="2305" max="2305" width="10.5703125" style="90" customWidth="1"/>
    <col min="2306" max="2306" width="74.140625" style="90" customWidth="1"/>
    <col min="2307" max="2307" width="21.140625" style="90" customWidth="1"/>
    <col min="2308" max="2308" width="13.85546875" style="90" customWidth="1"/>
    <col min="2309" max="2309" width="16.5703125" style="90" customWidth="1"/>
    <col min="2310" max="2311" width="15.7109375" style="90" customWidth="1"/>
    <col min="2312" max="2312" width="13.5703125" style="90" customWidth="1"/>
    <col min="2313" max="2313" width="14" style="90" customWidth="1"/>
    <col min="2314" max="2314" width="14.140625" style="90" customWidth="1"/>
    <col min="2315" max="2315" width="13.85546875" style="90" customWidth="1"/>
    <col min="2316" max="2316" width="13.7109375" style="90" customWidth="1"/>
    <col min="2317" max="2318" width="13.85546875" style="90" customWidth="1"/>
    <col min="2319" max="2319" width="17.28515625" style="90" customWidth="1"/>
    <col min="2320" max="2320" width="15.5703125" style="90" customWidth="1"/>
    <col min="2321" max="2321" width="9.85546875" style="90" customWidth="1"/>
    <col min="2322" max="2322" width="16.28515625" style="90" customWidth="1"/>
    <col min="2323" max="2323" width="14.140625" style="90" customWidth="1"/>
    <col min="2324" max="2324" width="15.140625" style="90" customWidth="1"/>
    <col min="2325" max="2325" width="9.140625" style="90"/>
    <col min="2326" max="2326" width="18.7109375" style="90" customWidth="1"/>
    <col min="2327" max="2560" width="9.140625" style="90"/>
    <col min="2561" max="2561" width="10.5703125" style="90" customWidth="1"/>
    <col min="2562" max="2562" width="74.140625" style="90" customWidth="1"/>
    <col min="2563" max="2563" width="21.140625" style="90" customWidth="1"/>
    <col min="2564" max="2564" width="13.85546875" style="90" customWidth="1"/>
    <col min="2565" max="2565" width="16.5703125" style="90" customWidth="1"/>
    <col min="2566" max="2567" width="15.7109375" style="90" customWidth="1"/>
    <col min="2568" max="2568" width="13.5703125" style="90" customWidth="1"/>
    <col min="2569" max="2569" width="14" style="90" customWidth="1"/>
    <col min="2570" max="2570" width="14.140625" style="90" customWidth="1"/>
    <col min="2571" max="2571" width="13.85546875" style="90" customWidth="1"/>
    <col min="2572" max="2572" width="13.7109375" style="90" customWidth="1"/>
    <col min="2573" max="2574" width="13.85546875" style="90" customWidth="1"/>
    <col min="2575" max="2575" width="17.28515625" style="90" customWidth="1"/>
    <col min="2576" max="2576" width="15.5703125" style="90" customWidth="1"/>
    <col min="2577" max="2577" width="9.85546875" style="90" customWidth="1"/>
    <col min="2578" max="2578" width="16.28515625" style="90" customWidth="1"/>
    <col min="2579" max="2579" width="14.140625" style="90" customWidth="1"/>
    <col min="2580" max="2580" width="15.140625" style="90" customWidth="1"/>
    <col min="2581" max="2581" width="9.140625" style="90"/>
    <col min="2582" max="2582" width="18.7109375" style="90" customWidth="1"/>
    <col min="2583" max="2816" width="9.140625" style="90"/>
    <col min="2817" max="2817" width="10.5703125" style="90" customWidth="1"/>
    <col min="2818" max="2818" width="74.140625" style="90" customWidth="1"/>
    <col min="2819" max="2819" width="21.140625" style="90" customWidth="1"/>
    <col min="2820" max="2820" width="13.85546875" style="90" customWidth="1"/>
    <col min="2821" max="2821" width="16.5703125" style="90" customWidth="1"/>
    <col min="2822" max="2823" width="15.7109375" style="90" customWidth="1"/>
    <col min="2824" max="2824" width="13.5703125" style="90" customWidth="1"/>
    <col min="2825" max="2825" width="14" style="90" customWidth="1"/>
    <col min="2826" max="2826" width="14.140625" style="90" customWidth="1"/>
    <col min="2827" max="2827" width="13.85546875" style="90" customWidth="1"/>
    <col min="2828" max="2828" width="13.7109375" style="90" customWidth="1"/>
    <col min="2829" max="2830" width="13.85546875" style="90" customWidth="1"/>
    <col min="2831" max="2831" width="17.28515625" style="90" customWidth="1"/>
    <col min="2832" max="2832" width="15.5703125" style="90" customWidth="1"/>
    <col min="2833" max="2833" width="9.85546875" style="90" customWidth="1"/>
    <col min="2834" max="2834" width="16.28515625" style="90" customWidth="1"/>
    <col min="2835" max="2835" width="14.140625" style="90" customWidth="1"/>
    <col min="2836" max="2836" width="15.140625" style="90" customWidth="1"/>
    <col min="2837" max="2837" width="9.140625" style="90"/>
    <col min="2838" max="2838" width="18.7109375" style="90" customWidth="1"/>
    <col min="2839" max="3072" width="9.140625" style="90"/>
    <col min="3073" max="3073" width="10.5703125" style="90" customWidth="1"/>
    <col min="3074" max="3074" width="74.140625" style="90" customWidth="1"/>
    <col min="3075" max="3075" width="21.140625" style="90" customWidth="1"/>
    <col min="3076" max="3076" width="13.85546875" style="90" customWidth="1"/>
    <col min="3077" max="3077" width="16.5703125" style="90" customWidth="1"/>
    <col min="3078" max="3079" width="15.7109375" style="90" customWidth="1"/>
    <col min="3080" max="3080" width="13.5703125" style="90" customWidth="1"/>
    <col min="3081" max="3081" width="14" style="90" customWidth="1"/>
    <col min="3082" max="3082" width="14.140625" style="90" customWidth="1"/>
    <col min="3083" max="3083" width="13.85546875" style="90" customWidth="1"/>
    <col min="3084" max="3084" width="13.7109375" style="90" customWidth="1"/>
    <col min="3085" max="3086" width="13.85546875" style="90" customWidth="1"/>
    <col min="3087" max="3087" width="17.28515625" style="90" customWidth="1"/>
    <col min="3088" max="3088" width="15.5703125" style="90" customWidth="1"/>
    <col min="3089" max="3089" width="9.85546875" style="90" customWidth="1"/>
    <col min="3090" max="3090" width="16.28515625" style="90" customWidth="1"/>
    <col min="3091" max="3091" width="14.140625" style="90" customWidth="1"/>
    <col min="3092" max="3092" width="15.140625" style="90" customWidth="1"/>
    <col min="3093" max="3093" width="9.140625" style="90"/>
    <col min="3094" max="3094" width="18.7109375" style="90" customWidth="1"/>
    <col min="3095" max="3328" width="9.140625" style="90"/>
    <col min="3329" max="3329" width="10.5703125" style="90" customWidth="1"/>
    <col min="3330" max="3330" width="74.140625" style="90" customWidth="1"/>
    <col min="3331" max="3331" width="21.140625" style="90" customWidth="1"/>
    <col min="3332" max="3332" width="13.85546875" style="90" customWidth="1"/>
    <col min="3333" max="3333" width="16.5703125" style="90" customWidth="1"/>
    <col min="3334" max="3335" width="15.7109375" style="90" customWidth="1"/>
    <col min="3336" max="3336" width="13.5703125" style="90" customWidth="1"/>
    <col min="3337" max="3337" width="14" style="90" customWidth="1"/>
    <col min="3338" max="3338" width="14.140625" style="90" customWidth="1"/>
    <col min="3339" max="3339" width="13.85546875" style="90" customWidth="1"/>
    <col min="3340" max="3340" width="13.7109375" style="90" customWidth="1"/>
    <col min="3341" max="3342" width="13.85546875" style="90" customWidth="1"/>
    <col min="3343" max="3343" width="17.28515625" style="90" customWidth="1"/>
    <col min="3344" max="3344" width="15.5703125" style="90" customWidth="1"/>
    <col min="3345" max="3345" width="9.85546875" style="90" customWidth="1"/>
    <col min="3346" max="3346" width="16.28515625" style="90" customWidth="1"/>
    <col min="3347" max="3347" width="14.140625" style="90" customWidth="1"/>
    <col min="3348" max="3348" width="15.140625" style="90" customWidth="1"/>
    <col min="3349" max="3349" width="9.140625" style="90"/>
    <col min="3350" max="3350" width="18.7109375" style="90" customWidth="1"/>
    <col min="3351" max="3584" width="9.140625" style="90"/>
    <col min="3585" max="3585" width="10.5703125" style="90" customWidth="1"/>
    <col min="3586" max="3586" width="74.140625" style="90" customWidth="1"/>
    <col min="3587" max="3587" width="21.140625" style="90" customWidth="1"/>
    <col min="3588" max="3588" width="13.85546875" style="90" customWidth="1"/>
    <col min="3589" max="3589" width="16.5703125" style="90" customWidth="1"/>
    <col min="3590" max="3591" width="15.7109375" style="90" customWidth="1"/>
    <col min="3592" max="3592" width="13.5703125" style="90" customWidth="1"/>
    <col min="3593" max="3593" width="14" style="90" customWidth="1"/>
    <col min="3594" max="3594" width="14.140625" style="90" customWidth="1"/>
    <col min="3595" max="3595" width="13.85546875" style="90" customWidth="1"/>
    <col min="3596" max="3596" width="13.7109375" style="90" customWidth="1"/>
    <col min="3597" max="3598" width="13.85546875" style="90" customWidth="1"/>
    <col min="3599" max="3599" width="17.28515625" style="90" customWidth="1"/>
    <col min="3600" max="3600" width="15.5703125" style="90" customWidth="1"/>
    <col min="3601" max="3601" width="9.85546875" style="90" customWidth="1"/>
    <col min="3602" max="3602" width="16.28515625" style="90" customWidth="1"/>
    <col min="3603" max="3603" width="14.140625" style="90" customWidth="1"/>
    <col min="3604" max="3604" width="15.140625" style="90" customWidth="1"/>
    <col min="3605" max="3605" width="9.140625" style="90"/>
    <col min="3606" max="3606" width="18.7109375" style="90" customWidth="1"/>
    <col min="3607" max="3840" width="9.140625" style="90"/>
    <col min="3841" max="3841" width="10.5703125" style="90" customWidth="1"/>
    <col min="3842" max="3842" width="74.140625" style="90" customWidth="1"/>
    <col min="3843" max="3843" width="21.140625" style="90" customWidth="1"/>
    <col min="3844" max="3844" width="13.85546875" style="90" customWidth="1"/>
    <col min="3845" max="3845" width="16.5703125" style="90" customWidth="1"/>
    <col min="3846" max="3847" width="15.7109375" style="90" customWidth="1"/>
    <col min="3848" max="3848" width="13.5703125" style="90" customWidth="1"/>
    <col min="3849" max="3849" width="14" style="90" customWidth="1"/>
    <col min="3850" max="3850" width="14.140625" style="90" customWidth="1"/>
    <col min="3851" max="3851" width="13.85546875" style="90" customWidth="1"/>
    <col min="3852" max="3852" width="13.7109375" style="90" customWidth="1"/>
    <col min="3853" max="3854" width="13.85546875" style="90" customWidth="1"/>
    <col min="3855" max="3855" width="17.28515625" style="90" customWidth="1"/>
    <col min="3856" max="3856" width="15.5703125" style="90" customWidth="1"/>
    <col min="3857" max="3857" width="9.85546875" style="90" customWidth="1"/>
    <col min="3858" max="3858" width="16.28515625" style="90" customWidth="1"/>
    <col min="3859" max="3859" width="14.140625" style="90" customWidth="1"/>
    <col min="3860" max="3860" width="15.140625" style="90" customWidth="1"/>
    <col min="3861" max="3861" width="9.140625" style="90"/>
    <col min="3862" max="3862" width="18.7109375" style="90" customWidth="1"/>
    <col min="3863" max="4096" width="9.140625" style="90"/>
    <col min="4097" max="4097" width="10.5703125" style="90" customWidth="1"/>
    <col min="4098" max="4098" width="74.140625" style="90" customWidth="1"/>
    <col min="4099" max="4099" width="21.140625" style="90" customWidth="1"/>
    <col min="4100" max="4100" width="13.85546875" style="90" customWidth="1"/>
    <col min="4101" max="4101" width="16.5703125" style="90" customWidth="1"/>
    <col min="4102" max="4103" width="15.7109375" style="90" customWidth="1"/>
    <col min="4104" max="4104" width="13.5703125" style="90" customWidth="1"/>
    <col min="4105" max="4105" width="14" style="90" customWidth="1"/>
    <col min="4106" max="4106" width="14.140625" style="90" customWidth="1"/>
    <col min="4107" max="4107" width="13.85546875" style="90" customWidth="1"/>
    <col min="4108" max="4108" width="13.7109375" style="90" customWidth="1"/>
    <col min="4109" max="4110" width="13.85546875" style="90" customWidth="1"/>
    <col min="4111" max="4111" width="17.28515625" style="90" customWidth="1"/>
    <col min="4112" max="4112" width="15.5703125" style="90" customWidth="1"/>
    <col min="4113" max="4113" width="9.85546875" style="90" customWidth="1"/>
    <col min="4114" max="4114" width="16.28515625" style="90" customWidth="1"/>
    <col min="4115" max="4115" width="14.140625" style="90" customWidth="1"/>
    <col min="4116" max="4116" width="15.140625" style="90" customWidth="1"/>
    <col min="4117" max="4117" width="9.140625" style="90"/>
    <col min="4118" max="4118" width="18.7109375" style="90" customWidth="1"/>
    <col min="4119" max="4352" width="9.140625" style="90"/>
    <col min="4353" max="4353" width="10.5703125" style="90" customWidth="1"/>
    <col min="4354" max="4354" width="74.140625" style="90" customWidth="1"/>
    <col min="4355" max="4355" width="21.140625" style="90" customWidth="1"/>
    <col min="4356" max="4356" width="13.85546875" style="90" customWidth="1"/>
    <col min="4357" max="4357" width="16.5703125" style="90" customWidth="1"/>
    <col min="4358" max="4359" width="15.7109375" style="90" customWidth="1"/>
    <col min="4360" max="4360" width="13.5703125" style="90" customWidth="1"/>
    <col min="4361" max="4361" width="14" style="90" customWidth="1"/>
    <col min="4362" max="4362" width="14.140625" style="90" customWidth="1"/>
    <col min="4363" max="4363" width="13.85546875" style="90" customWidth="1"/>
    <col min="4364" max="4364" width="13.7109375" style="90" customWidth="1"/>
    <col min="4365" max="4366" width="13.85546875" style="90" customWidth="1"/>
    <col min="4367" max="4367" width="17.28515625" style="90" customWidth="1"/>
    <col min="4368" max="4368" width="15.5703125" style="90" customWidth="1"/>
    <col min="4369" max="4369" width="9.85546875" style="90" customWidth="1"/>
    <col min="4370" max="4370" width="16.28515625" style="90" customWidth="1"/>
    <col min="4371" max="4371" width="14.140625" style="90" customWidth="1"/>
    <col min="4372" max="4372" width="15.140625" style="90" customWidth="1"/>
    <col min="4373" max="4373" width="9.140625" style="90"/>
    <col min="4374" max="4374" width="18.7109375" style="90" customWidth="1"/>
    <col min="4375" max="4608" width="9.140625" style="90"/>
    <col min="4609" max="4609" width="10.5703125" style="90" customWidth="1"/>
    <col min="4610" max="4610" width="74.140625" style="90" customWidth="1"/>
    <col min="4611" max="4611" width="21.140625" style="90" customWidth="1"/>
    <col min="4612" max="4612" width="13.85546875" style="90" customWidth="1"/>
    <col min="4613" max="4613" width="16.5703125" style="90" customWidth="1"/>
    <col min="4614" max="4615" width="15.7109375" style="90" customWidth="1"/>
    <col min="4616" max="4616" width="13.5703125" style="90" customWidth="1"/>
    <col min="4617" max="4617" width="14" style="90" customWidth="1"/>
    <col min="4618" max="4618" width="14.140625" style="90" customWidth="1"/>
    <col min="4619" max="4619" width="13.85546875" style="90" customWidth="1"/>
    <col min="4620" max="4620" width="13.7109375" style="90" customWidth="1"/>
    <col min="4621" max="4622" width="13.85546875" style="90" customWidth="1"/>
    <col min="4623" max="4623" width="17.28515625" style="90" customWidth="1"/>
    <col min="4624" max="4624" width="15.5703125" style="90" customWidth="1"/>
    <col min="4625" max="4625" width="9.85546875" style="90" customWidth="1"/>
    <col min="4626" max="4626" width="16.28515625" style="90" customWidth="1"/>
    <col min="4627" max="4627" width="14.140625" style="90" customWidth="1"/>
    <col min="4628" max="4628" width="15.140625" style="90" customWidth="1"/>
    <col min="4629" max="4629" width="9.140625" style="90"/>
    <col min="4630" max="4630" width="18.7109375" style="90" customWidth="1"/>
    <col min="4631" max="4864" width="9.140625" style="90"/>
    <col min="4865" max="4865" width="10.5703125" style="90" customWidth="1"/>
    <col min="4866" max="4866" width="74.140625" style="90" customWidth="1"/>
    <col min="4867" max="4867" width="21.140625" style="90" customWidth="1"/>
    <col min="4868" max="4868" width="13.85546875" style="90" customWidth="1"/>
    <col min="4869" max="4869" width="16.5703125" style="90" customWidth="1"/>
    <col min="4870" max="4871" width="15.7109375" style="90" customWidth="1"/>
    <col min="4872" max="4872" width="13.5703125" style="90" customWidth="1"/>
    <col min="4873" max="4873" width="14" style="90" customWidth="1"/>
    <col min="4874" max="4874" width="14.140625" style="90" customWidth="1"/>
    <col min="4875" max="4875" width="13.85546875" style="90" customWidth="1"/>
    <col min="4876" max="4876" width="13.7109375" style="90" customWidth="1"/>
    <col min="4877" max="4878" width="13.85546875" style="90" customWidth="1"/>
    <col min="4879" max="4879" width="17.28515625" style="90" customWidth="1"/>
    <col min="4880" max="4880" width="15.5703125" style="90" customWidth="1"/>
    <col min="4881" max="4881" width="9.85546875" style="90" customWidth="1"/>
    <col min="4882" max="4882" width="16.28515625" style="90" customWidth="1"/>
    <col min="4883" max="4883" width="14.140625" style="90" customWidth="1"/>
    <col min="4884" max="4884" width="15.140625" style="90" customWidth="1"/>
    <col min="4885" max="4885" width="9.140625" style="90"/>
    <col min="4886" max="4886" width="18.7109375" style="90" customWidth="1"/>
    <col min="4887" max="5120" width="9.140625" style="90"/>
    <col min="5121" max="5121" width="10.5703125" style="90" customWidth="1"/>
    <col min="5122" max="5122" width="74.140625" style="90" customWidth="1"/>
    <col min="5123" max="5123" width="21.140625" style="90" customWidth="1"/>
    <col min="5124" max="5124" width="13.85546875" style="90" customWidth="1"/>
    <col min="5125" max="5125" width="16.5703125" style="90" customWidth="1"/>
    <col min="5126" max="5127" width="15.7109375" style="90" customWidth="1"/>
    <col min="5128" max="5128" width="13.5703125" style="90" customWidth="1"/>
    <col min="5129" max="5129" width="14" style="90" customWidth="1"/>
    <col min="5130" max="5130" width="14.140625" style="90" customWidth="1"/>
    <col min="5131" max="5131" width="13.85546875" style="90" customWidth="1"/>
    <col min="5132" max="5132" width="13.7109375" style="90" customWidth="1"/>
    <col min="5133" max="5134" width="13.85546875" style="90" customWidth="1"/>
    <col min="5135" max="5135" width="17.28515625" style="90" customWidth="1"/>
    <col min="5136" max="5136" width="15.5703125" style="90" customWidth="1"/>
    <col min="5137" max="5137" width="9.85546875" style="90" customWidth="1"/>
    <col min="5138" max="5138" width="16.28515625" style="90" customWidth="1"/>
    <col min="5139" max="5139" width="14.140625" style="90" customWidth="1"/>
    <col min="5140" max="5140" width="15.140625" style="90" customWidth="1"/>
    <col min="5141" max="5141" width="9.140625" style="90"/>
    <col min="5142" max="5142" width="18.7109375" style="90" customWidth="1"/>
    <col min="5143" max="5376" width="9.140625" style="90"/>
    <col min="5377" max="5377" width="10.5703125" style="90" customWidth="1"/>
    <col min="5378" max="5378" width="74.140625" style="90" customWidth="1"/>
    <col min="5379" max="5379" width="21.140625" style="90" customWidth="1"/>
    <col min="5380" max="5380" width="13.85546875" style="90" customWidth="1"/>
    <col min="5381" max="5381" width="16.5703125" style="90" customWidth="1"/>
    <col min="5382" max="5383" width="15.7109375" style="90" customWidth="1"/>
    <col min="5384" max="5384" width="13.5703125" style="90" customWidth="1"/>
    <col min="5385" max="5385" width="14" style="90" customWidth="1"/>
    <col min="5386" max="5386" width="14.140625" style="90" customWidth="1"/>
    <col min="5387" max="5387" width="13.85546875" style="90" customWidth="1"/>
    <col min="5388" max="5388" width="13.7109375" style="90" customWidth="1"/>
    <col min="5389" max="5390" width="13.85546875" style="90" customWidth="1"/>
    <col min="5391" max="5391" width="17.28515625" style="90" customWidth="1"/>
    <col min="5392" max="5392" width="15.5703125" style="90" customWidth="1"/>
    <col min="5393" max="5393" width="9.85546875" style="90" customWidth="1"/>
    <col min="5394" max="5394" width="16.28515625" style="90" customWidth="1"/>
    <col min="5395" max="5395" width="14.140625" style="90" customWidth="1"/>
    <col min="5396" max="5396" width="15.140625" style="90" customWidth="1"/>
    <col min="5397" max="5397" width="9.140625" style="90"/>
    <col min="5398" max="5398" width="18.7109375" style="90" customWidth="1"/>
    <col min="5399" max="5632" width="9.140625" style="90"/>
    <col min="5633" max="5633" width="10.5703125" style="90" customWidth="1"/>
    <col min="5634" max="5634" width="74.140625" style="90" customWidth="1"/>
    <col min="5635" max="5635" width="21.140625" style="90" customWidth="1"/>
    <col min="5636" max="5636" width="13.85546875" style="90" customWidth="1"/>
    <col min="5637" max="5637" width="16.5703125" style="90" customWidth="1"/>
    <col min="5638" max="5639" width="15.7109375" style="90" customWidth="1"/>
    <col min="5640" max="5640" width="13.5703125" style="90" customWidth="1"/>
    <col min="5641" max="5641" width="14" style="90" customWidth="1"/>
    <col min="5642" max="5642" width="14.140625" style="90" customWidth="1"/>
    <col min="5643" max="5643" width="13.85546875" style="90" customWidth="1"/>
    <col min="5644" max="5644" width="13.7109375" style="90" customWidth="1"/>
    <col min="5645" max="5646" width="13.85546875" style="90" customWidth="1"/>
    <col min="5647" max="5647" width="17.28515625" style="90" customWidth="1"/>
    <col min="5648" max="5648" width="15.5703125" style="90" customWidth="1"/>
    <col min="5649" max="5649" width="9.85546875" style="90" customWidth="1"/>
    <col min="5650" max="5650" width="16.28515625" style="90" customWidth="1"/>
    <col min="5651" max="5651" width="14.140625" style="90" customWidth="1"/>
    <col min="5652" max="5652" width="15.140625" style="90" customWidth="1"/>
    <col min="5653" max="5653" width="9.140625" style="90"/>
    <col min="5654" max="5654" width="18.7109375" style="90" customWidth="1"/>
    <col min="5655" max="5888" width="9.140625" style="90"/>
    <col min="5889" max="5889" width="10.5703125" style="90" customWidth="1"/>
    <col min="5890" max="5890" width="74.140625" style="90" customWidth="1"/>
    <col min="5891" max="5891" width="21.140625" style="90" customWidth="1"/>
    <col min="5892" max="5892" width="13.85546875" style="90" customWidth="1"/>
    <col min="5893" max="5893" width="16.5703125" style="90" customWidth="1"/>
    <col min="5894" max="5895" width="15.7109375" style="90" customWidth="1"/>
    <col min="5896" max="5896" width="13.5703125" style="90" customWidth="1"/>
    <col min="5897" max="5897" width="14" style="90" customWidth="1"/>
    <col min="5898" max="5898" width="14.140625" style="90" customWidth="1"/>
    <col min="5899" max="5899" width="13.85546875" style="90" customWidth="1"/>
    <col min="5900" max="5900" width="13.7109375" style="90" customWidth="1"/>
    <col min="5901" max="5902" width="13.85546875" style="90" customWidth="1"/>
    <col min="5903" max="5903" width="17.28515625" style="90" customWidth="1"/>
    <col min="5904" max="5904" width="15.5703125" style="90" customWidth="1"/>
    <col min="5905" max="5905" width="9.85546875" style="90" customWidth="1"/>
    <col min="5906" max="5906" width="16.28515625" style="90" customWidth="1"/>
    <col min="5907" max="5907" width="14.140625" style="90" customWidth="1"/>
    <col min="5908" max="5908" width="15.140625" style="90" customWidth="1"/>
    <col min="5909" max="5909" width="9.140625" style="90"/>
    <col min="5910" max="5910" width="18.7109375" style="90" customWidth="1"/>
    <col min="5911" max="6144" width="9.140625" style="90"/>
    <col min="6145" max="6145" width="10.5703125" style="90" customWidth="1"/>
    <col min="6146" max="6146" width="74.140625" style="90" customWidth="1"/>
    <col min="6147" max="6147" width="21.140625" style="90" customWidth="1"/>
    <col min="6148" max="6148" width="13.85546875" style="90" customWidth="1"/>
    <col min="6149" max="6149" width="16.5703125" style="90" customWidth="1"/>
    <col min="6150" max="6151" width="15.7109375" style="90" customWidth="1"/>
    <col min="6152" max="6152" width="13.5703125" style="90" customWidth="1"/>
    <col min="6153" max="6153" width="14" style="90" customWidth="1"/>
    <col min="6154" max="6154" width="14.140625" style="90" customWidth="1"/>
    <col min="6155" max="6155" width="13.85546875" style="90" customWidth="1"/>
    <col min="6156" max="6156" width="13.7109375" style="90" customWidth="1"/>
    <col min="6157" max="6158" width="13.85546875" style="90" customWidth="1"/>
    <col min="6159" max="6159" width="17.28515625" style="90" customWidth="1"/>
    <col min="6160" max="6160" width="15.5703125" style="90" customWidth="1"/>
    <col min="6161" max="6161" width="9.85546875" style="90" customWidth="1"/>
    <col min="6162" max="6162" width="16.28515625" style="90" customWidth="1"/>
    <col min="6163" max="6163" width="14.140625" style="90" customWidth="1"/>
    <col min="6164" max="6164" width="15.140625" style="90" customWidth="1"/>
    <col min="6165" max="6165" width="9.140625" style="90"/>
    <col min="6166" max="6166" width="18.7109375" style="90" customWidth="1"/>
    <col min="6167" max="6400" width="9.140625" style="90"/>
    <col min="6401" max="6401" width="10.5703125" style="90" customWidth="1"/>
    <col min="6402" max="6402" width="74.140625" style="90" customWidth="1"/>
    <col min="6403" max="6403" width="21.140625" style="90" customWidth="1"/>
    <col min="6404" max="6404" width="13.85546875" style="90" customWidth="1"/>
    <col min="6405" max="6405" width="16.5703125" style="90" customWidth="1"/>
    <col min="6406" max="6407" width="15.7109375" style="90" customWidth="1"/>
    <col min="6408" max="6408" width="13.5703125" style="90" customWidth="1"/>
    <col min="6409" max="6409" width="14" style="90" customWidth="1"/>
    <col min="6410" max="6410" width="14.140625" style="90" customWidth="1"/>
    <col min="6411" max="6411" width="13.85546875" style="90" customWidth="1"/>
    <col min="6412" max="6412" width="13.7109375" style="90" customWidth="1"/>
    <col min="6413" max="6414" width="13.85546875" style="90" customWidth="1"/>
    <col min="6415" max="6415" width="17.28515625" style="90" customWidth="1"/>
    <col min="6416" max="6416" width="15.5703125" style="90" customWidth="1"/>
    <col min="6417" max="6417" width="9.85546875" style="90" customWidth="1"/>
    <col min="6418" max="6418" width="16.28515625" style="90" customWidth="1"/>
    <col min="6419" max="6419" width="14.140625" style="90" customWidth="1"/>
    <col min="6420" max="6420" width="15.140625" style="90" customWidth="1"/>
    <col min="6421" max="6421" width="9.140625" style="90"/>
    <col min="6422" max="6422" width="18.7109375" style="90" customWidth="1"/>
    <col min="6423" max="6656" width="9.140625" style="90"/>
    <col min="6657" max="6657" width="10.5703125" style="90" customWidth="1"/>
    <col min="6658" max="6658" width="74.140625" style="90" customWidth="1"/>
    <col min="6659" max="6659" width="21.140625" style="90" customWidth="1"/>
    <col min="6660" max="6660" width="13.85546875" style="90" customWidth="1"/>
    <col min="6661" max="6661" width="16.5703125" style="90" customWidth="1"/>
    <col min="6662" max="6663" width="15.7109375" style="90" customWidth="1"/>
    <col min="6664" max="6664" width="13.5703125" style="90" customWidth="1"/>
    <col min="6665" max="6665" width="14" style="90" customWidth="1"/>
    <col min="6666" max="6666" width="14.140625" style="90" customWidth="1"/>
    <col min="6667" max="6667" width="13.85546875" style="90" customWidth="1"/>
    <col min="6668" max="6668" width="13.7109375" style="90" customWidth="1"/>
    <col min="6669" max="6670" width="13.85546875" style="90" customWidth="1"/>
    <col min="6671" max="6671" width="17.28515625" style="90" customWidth="1"/>
    <col min="6672" max="6672" width="15.5703125" style="90" customWidth="1"/>
    <col min="6673" max="6673" width="9.85546875" style="90" customWidth="1"/>
    <col min="6674" max="6674" width="16.28515625" style="90" customWidth="1"/>
    <col min="6675" max="6675" width="14.140625" style="90" customWidth="1"/>
    <col min="6676" max="6676" width="15.140625" style="90" customWidth="1"/>
    <col min="6677" max="6677" width="9.140625" style="90"/>
    <col min="6678" max="6678" width="18.7109375" style="90" customWidth="1"/>
    <col min="6679" max="6912" width="9.140625" style="90"/>
    <col min="6913" max="6913" width="10.5703125" style="90" customWidth="1"/>
    <col min="6914" max="6914" width="74.140625" style="90" customWidth="1"/>
    <col min="6915" max="6915" width="21.140625" style="90" customWidth="1"/>
    <col min="6916" max="6916" width="13.85546875" style="90" customWidth="1"/>
    <col min="6917" max="6917" width="16.5703125" style="90" customWidth="1"/>
    <col min="6918" max="6919" width="15.7109375" style="90" customWidth="1"/>
    <col min="6920" max="6920" width="13.5703125" style="90" customWidth="1"/>
    <col min="6921" max="6921" width="14" style="90" customWidth="1"/>
    <col min="6922" max="6922" width="14.140625" style="90" customWidth="1"/>
    <col min="6923" max="6923" width="13.85546875" style="90" customWidth="1"/>
    <col min="6924" max="6924" width="13.7109375" style="90" customWidth="1"/>
    <col min="6925" max="6926" width="13.85546875" style="90" customWidth="1"/>
    <col min="6927" max="6927" width="17.28515625" style="90" customWidth="1"/>
    <col min="6928" max="6928" width="15.5703125" style="90" customWidth="1"/>
    <col min="6929" max="6929" width="9.85546875" style="90" customWidth="1"/>
    <col min="6930" max="6930" width="16.28515625" style="90" customWidth="1"/>
    <col min="6931" max="6931" width="14.140625" style="90" customWidth="1"/>
    <col min="6932" max="6932" width="15.140625" style="90" customWidth="1"/>
    <col min="6933" max="6933" width="9.140625" style="90"/>
    <col min="6934" max="6934" width="18.7109375" style="90" customWidth="1"/>
    <col min="6935" max="7168" width="9.140625" style="90"/>
    <col min="7169" max="7169" width="10.5703125" style="90" customWidth="1"/>
    <col min="7170" max="7170" width="74.140625" style="90" customWidth="1"/>
    <col min="7171" max="7171" width="21.140625" style="90" customWidth="1"/>
    <col min="7172" max="7172" width="13.85546875" style="90" customWidth="1"/>
    <col min="7173" max="7173" width="16.5703125" style="90" customWidth="1"/>
    <col min="7174" max="7175" width="15.7109375" style="90" customWidth="1"/>
    <col min="7176" max="7176" width="13.5703125" style="90" customWidth="1"/>
    <col min="7177" max="7177" width="14" style="90" customWidth="1"/>
    <col min="7178" max="7178" width="14.140625" style="90" customWidth="1"/>
    <col min="7179" max="7179" width="13.85546875" style="90" customWidth="1"/>
    <col min="7180" max="7180" width="13.7109375" style="90" customWidth="1"/>
    <col min="7181" max="7182" width="13.85546875" style="90" customWidth="1"/>
    <col min="7183" max="7183" width="17.28515625" style="90" customWidth="1"/>
    <col min="7184" max="7184" width="15.5703125" style="90" customWidth="1"/>
    <col min="7185" max="7185" width="9.85546875" style="90" customWidth="1"/>
    <col min="7186" max="7186" width="16.28515625" style="90" customWidth="1"/>
    <col min="7187" max="7187" width="14.140625" style="90" customWidth="1"/>
    <col min="7188" max="7188" width="15.140625" style="90" customWidth="1"/>
    <col min="7189" max="7189" width="9.140625" style="90"/>
    <col min="7190" max="7190" width="18.7109375" style="90" customWidth="1"/>
    <col min="7191" max="7424" width="9.140625" style="90"/>
    <col min="7425" max="7425" width="10.5703125" style="90" customWidth="1"/>
    <col min="7426" max="7426" width="74.140625" style="90" customWidth="1"/>
    <col min="7427" max="7427" width="21.140625" style="90" customWidth="1"/>
    <col min="7428" max="7428" width="13.85546875" style="90" customWidth="1"/>
    <col min="7429" max="7429" width="16.5703125" style="90" customWidth="1"/>
    <col min="7430" max="7431" width="15.7109375" style="90" customWidth="1"/>
    <col min="7432" max="7432" width="13.5703125" style="90" customWidth="1"/>
    <col min="7433" max="7433" width="14" style="90" customWidth="1"/>
    <col min="7434" max="7434" width="14.140625" style="90" customWidth="1"/>
    <col min="7435" max="7435" width="13.85546875" style="90" customWidth="1"/>
    <col min="7436" max="7436" width="13.7109375" style="90" customWidth="1"/>
    <col min="7437" max="7438" width="13.85546875" style="90" customWidth="1"/>
    <col min="7439" max="7439" width="17.28515625" style="90" customWidth="1"/>
    <col min="7440" max="7440" width="15.5703125" style="90" customWidth="1"/>
    <col min="7441" max="7441" width="9.85546875" style="90" customWidth="1"/>
    <col min="7442" max="7442" width="16.28515625" style="90" customWidth="1"/>
    <col min="7443" max="7443" width="14.140625" style="90" customWidth="1"/>
    <col min="7444" max="7444" width="15.140625" style="90" customWidth="1"/>
    <col min="7445" max="7445" width="9.140625" style="90"/>
    <col min="7446" max="7446" width="18.7109375" style="90" customWidth="1"/>
    <col min="7447" max="7680" width="9.140625" style="90"/>
    <col min="7681" max="7681" width="10.5703125" style="90" customWidth="1"/>
    <col min="7682" max="7682" width="74.140625" style="90" customWidth="1"/>
    <col min="7683" max="7683" width="21.140625" style="90" customWidth="1"/>
    <col min="7684" max="7684" width="13.85546875" style="90" customWidth="1"/>
    <col min="7685" max="7685" width="16.5703125" style="90" customWidth="1"/>
    <col min="7686" max="7687" width="15.7109375" style="90" customWidth="1"/>
    <col min="7688" max="7688" width="13.5703125" style="90" customWidth="1"/>
    <col min="7689" max="7689" width="14" style="90" customWidth="1"/>
    <col min="7690" max="7690" width="14.140625" style="90" customWidth="1"/>
    <col min="7691" max="7691" width="13.85546875" style="90" customWidth="1"/>
    <col min="7692" max="7692" width="13.7109375" style="90" customWidth="1"/>
    <col min="7693" max="7694" width="13.85546875" style="90" customWidth="1"/>
    <col min="7695" max="7695" width="17.28515625" style="90" customWidth="1"/>
    <col min="7696" max="7696" width="15.5703125" style="90" customWidth="1"/>
    <col min="7697" max="7697" width="9.85546875" style="90" customWidth="1"/>
    <col min="7698" max="7698" width="16.28515625" style="90" customWidth="1"/>
    <col min="7699" max="7699" width="14.140625" style="90" customWidth="1"/>
    <col min="7700" max="7700" width="15.140625" style="90" customWidth="1"/>
    <col min="7701" max="7701" width="9.140625" style="90"/>
    <col min="7702" max="7702" width="18.7109375" style="90" customWidth="1"/>
    <col min="7703" max="7936" width="9.140625" style="90"/>
    <col min="7937" max="7937" width="10.5703125" style="90" customWidth="1"/>
    <col min="7938" max="7938" width="74.140625" style="90" customWidth="1"/>
    <col min="7939" max="7939" width="21.140625" style="90" customWidth="1"/>
    <col min="7940" max="7940" width="13.85546875" style="90" customWidth="1"/>
    <col min="7941" max="7941" width="16.5703125" style="90" customWidth="1"/>
    <col min="7942" max="7943" width="15.7109375" style="90" customWidth="1"/>
    <col min="7944" max="7944" width="13.5703125" style="90" customWidth="1"/>
    <col min="7945" max="7945" width="14" style="90" customWidth="1"/>
    <col min="7946" max="7946" width="14.140625" style="90" customWidth="1"/>
    <col min="7947" max="7947" width="13.85546875" style="90" customWidth="1"/>
    <col min="7948" max="7948" width="13.7109375" style="90" customWidth="1"/>
    <col min="7949" max="7950" width="13.85546875" style="90" customWidth="1"/>
    <col min="7951" max="7951" width="17.28515625" style="90" customWidth="1"/>
    <col min="7952" max="7952" width="15.5703125" style="90" customWidth="1"/>
    <col min="7953" max="7953" width="9.85546875" style="90" customWidth="1"/>
    <col min="7954" max="7954" width="16.28515625" style="90" customWidth="1"/>
    <col min="7955" max="7955" width="14.140625" style="90" customWidth="1"/>
    <col min="7956" max="7956" width="15.140625" style="90" customWidth="1"/>
    <col min="7957" max="7957" width="9.140625" style="90"/>
    <col min="7958" max="7958" width="18.7109375" style="90" customWidth="1"/>
    <col min="7959" max="8192" width="9.140625" style="90"/>
    <col min="8193" max="8193" width="10.5703125" style="90" customWidth="1"/>
    <col min="8194" max="8194" width="74.140625" style="90" customWidth="1"/>
    <col min="8195" max="8195" width="21.140625" style="90" customWidth="1"/>
    <col min="8196" max="8196" width="13.85546875" style="90" customWidth="1"/>
    <col min="8197" max="8197" width="16.5703125" style="90" customWidth="1"/>
    <col min="8198" max="8199" width="15.7109375" style="90" customWidth="1"/>
    <col min="8200" max="8200" width="13.5703125" style="90" customWidth="1"/>
    <col min="8201" max="8201" width="14" style="90" customWidth="1"/>
    <col min="8202" max="8202" width="14.140625" style="90" customWidth="1"/>
    <col min="8203" max="8203" width="13.85546875" style="90" customWidth="1"/>
    <col min="8204" max="8204" width="13.7109375" style="90" customWidth="1"/>
    <col min="8205" max="8206" width="13.85546875" style="90" customWidth="1"/>
    <col min="8207" max="8207" width="17.28515625" style="90" customWidth="1"/>
    <col min="8208" max="8208" width="15.5703125" style="90" customWidth="1"/>
    <col min="8209" max="8209" width="9.85546875" style="90" customWidth="1"/>
    <col min="8210" max="8210" width="16.28515625" style="90" customWidth="1"/>
    <col min="8211" max="8211" width="14.140625" style="90" customWidth="1"/>
    <col min="8212" max="8212" width="15.140625" style="90" customWidth="1"/>
    <col min="8213" max="8213" width="9.140625" style="90"/>
    <col min="8214" max="8214" width="18.7109375" style="90" customWidth="1"/>
    <col min="8215" max="8448" width="9.140625" style="90"/>
    <col min="8449" max="8449" width="10.5703125" style="90" customWidth="1"/>
    <col min="8450" max="8450" width="74.140625" style="90" customWidth="1"/>
    <col min="8451" max="8451" width="21.140625" style="90" customWidth="1"/>
    <col min="8452" max="8452" width="13.85546875" style="90" customWidth="1"/>
    <col min="8453" max="8453" width="16.5703125" style="90" customWidth="1"/>
    <col min="8454" max="8455" width="15.7109375" style="90" customWidth="1"/>
    <col min="8456" max="8456" width="13.5703125" style="90" customWidth="1"/>
    <col min="8457" max="8457" width="14" style="90" customWidth="1"/>
    <col min="8458" max="8458" width="14.140625" style="90" customWidth="1"/>
    <col min="8459" max="8459" width="13.85546875" style="90" customWidth="1"/>
    <col min="8460" max="8460" width="13.7109375" style="90" customWidth="1"/>
    <col min="8461" max="8462" width="13.85546875" style="90" customWidth="1"/>
    <col min="8463" max="8463" width="17.28515625" style="90" customWidth="1"/>
    <col min="8464" max="8464" width="15.5703125" style="90" customWidth="1"/>
    <col min="8465" max="8465" width="9.85546875" style="90" customWidth="1"/>
    <col min="8466" max="8466" width="16.28515625" style="90" customWidth="1"/>
    <col min="8467" max="8467" width="14.140625" style="90" customWidth="1"/>
    <col min="8468" max="8468" width="15.140625" style="90" customWidth="1"/>
    <col min="8469" max="8469" width="9.140625" style="90"/>
    <col min="8470" max="8470" width="18.7109375" style="90" customWidth="1"/>
    <col min="8471" max="8704" width="9.140625" style="90"/>
    <col min="8705" max="8705" width="10.5703125" style="90" customWidth="1"/>
    <col min="8706" max="8706" width="74.140625" style="90" customWidth="1"/>
    <col min="8707" max="8707" width="21.140625" style="90" customWidth="1"/>
    <col min="8708" max="8708" width="13.85546875" style="90" customWidth="1"/>
    <col min="8709" max="8709" width="16.5703125" style="90" customWidth="1"/>
    <col min="8710" max="8711" width="15.7109375" style="90" customWidth="1"/>
    <col min="8712" max="8712" width="13.5703125" style="90" customWidth="1"/>
    <col min="8713" max="8713" width="14" style="90" customWidth="1"/>
    <col min="8714" max="8714" width="14.140625" style="90" customWidth="1"/>
    <col min="8715" max="8715" width="13.85546875" style="90" customWidth="1"/>
    <col min="8716" max="8716" width="13.7109375" style="90" customWidth="1"/>
    <col min="8717" max="8718" width="13.85546875" style="90" customWidth="1"/>
    <col min="8719" max="8719" width="17.28515625" style="90" customWidth="1"/>
    <col min="8720" max="8720" width="15.5703125" style="90" customWidth="1"/>
    <col min="8721" max="8721" width="9.85546875" style="90" customWidth="1"/>
    <col min="8722" max="8722" width="16.28515625" style="90" customWidth="1"/>
    <col min="8723" max="8723" width="14.140625" style="90" customWidth="1"/>
    <col min="8724" max="8724" width="15.140625" style="90" customWidth="1"/>
    <col min="8725" max="8725" width="9.140625" style="90"/>
    <col min="8726" max="8726" width="18.7109375" style="90" customWidth="1"/>
    <col min="8727" max="8960" width="9.140625" style="90"/>
    <col min="8961" max="8961" width="10.5703125" style="90" customWidth="1"/>
    <col min="8962" max="8962" width="74.140625" style="90" customWidth="1"/>
    <col min="8963" max="8963" width="21.140625" style="90" customWidth="1"/>
    <col min="8964" max="8964" width="13.85546875" style="90" customWidth="1"/>
    <col min="8965" max="8965" width="16.5703125" style="90" customWidth="1"/>
    <col min="8966" max="8967" width="15.7109375" style="90" customWidth="1"/>
    <col min="8968" max="8968" width="13.5703125" style="90" customWidth="1"/>
    <col min="8969" max="8969" width="14" style="90" customWidth="1"/>
    <col min="8970" max="8970" width="14.140625" style="90" customWidth="1"/>
    <col min="8971" max="8971" width="13.85546875" style="90" customWidth="1"/>
    <col min="8972" max="8972" width="13.7109375" style="90" customWidth="1"/>
    <col min="8973" max="8974" width="13.85546875" style="90" customWidth="1"/>
    <col min="8975" max="8975" width="17.28515625" style="90" customWidth="1"/>
    <col min="8976" max="8976" width="15.5703125" style="90" customWidth="1"/>
    <col min="8977" max="8977" width="9.85546875" style="90" customWidth="1"/>
    <col min="8978" max="8978" width="16.28515625" style="90" customWidth="1"/>
    <col min="8979" max="8979" width="14.140625" style="90" customWidth="1"/>
    <col min="8980" max="8980" width="15.140625" style="90" customWidth="1"/>
    <col min="8981" max="8981" width="9.140625" style="90"/>
    <col min="8982" max="8982" width="18.7109375" style="90" customWidth="1"/>
    <col min="8983" max="9216" width="9.140625" style="90"/>
    <col min="9217" max="9217" width="10.5703125" style="90" customWidth="1"/>
    <col min="9218" max="9218" width="74.140625" style="90" customWidth="1"/>
    <col min="9219" max="9219" width="21.140625" style="90" customWidth="1"/>
    <col min="9220" max="9220" width="13.85546875" style="90" customWidth="1"/>
    <col min="9221" max="9221" width="16.5703125" style="90" customWidth="1"/>
    <col min="9222" max="9223" width="15.7109375" style="90" customWidth="1"/>
    <col min="9224" max="9224" width="13.5703125" style="90" customWidth="1"/>
    <col min="9225" max="9225" width="14" style="90" customWidth="1"/>
    <col min="9226" max="9226" width="14.140625" style="90" customWidth="1"/>
    <col min="9227" max="9227" width="13.85546875" style="90" customWidth="1"/>
    <col min="9228" max="9228" width="13.7109375" style="90" customWidth="1"/>
    <col min="9229" max="9230" width="13.85546875" style="90" customWidth="1"/>
    <col min="9231" max="9231" width="17.28515625" style="90" customWidth="1"/>
    <col min="9232" max="9232" width="15.5703125" style="90" customWidth="1"/>
    <col min="9233" max="9233" width="9.85546875" style="90" customWidth="1"/>
    <col min="9234" max="9234" width="16.28515625" style="90" customWidth="1"/>
    <col min="9235" max="9235" width="14.140625" style="90" customWidth="1"/>
    <col min="9236" max="9236" width="15.140625" style="90" customWidth="1"/>
    <col min="9237" max="9237" width="9.140625" style="90"/>
    <col min="9238" max="9238" width="18.7109375" style="90" customWidth="1"/>
    <col min="9239" max="9472" width="9.140625" style="90"/>
    <col min="9473" max="9473" width="10.5703125" style="90" customWidth="1"/>
    <col min="9474" max="9474" width="74.140625" style="90" customWidth="1"/>
    <col min="9475" max="9475" width="21.140625" style="90" customWidth="1"/>
    <col min="9476" max="9476" width="13.85546875" style="90" customWidth="1"/>
    <col min="9477" max="9477" width="16.5703125" style="90" customWidth="1"/>
    <col min="9478" max="9479" width="15.7109375" style="90" customWidth="1"/>
    <col min="9480" max="9480" width="13.5703125" style="90" customWidth="1"/>
    <col min="9481" max="9481" width="14" style="90" customWidth="1"/>
    <col min="9482" max="9482" width="14.140625" style="90" customWidth="1"/>
    <col min="9483" max="9483" width="13.85546875" style="90" customWidth="1"/>
    <col min="9484" max="9484" width="13.7109375" style="90" customWidth="1"/>
    <col min="9485" max="9486" width="13.85546875" style="90" customWidth="1"/>
    <col min="9487" max="9487" width="17.28515625" style="90" customWidth="1"/>
    <col min="9488" max="9488" width="15.5703125" style="90" customWidth="1"/>
    <col min="9489" max="9489" width="9.85546875" style="90" customWidth="1"/>
    <col min="9490" max="9490" width="16.28515625" style="90" customWidth="1"/>
    <col min="9491" max="9491" width="14.140625" style="90" customWidth="1"/>
    <col min="9492" max="9492" width="15.140625" style="90" customWidth="1"/>
    <col min="9493" max="9493" width="9.140625" style="90"/>
    <col min="9494" max="9494" width="18.7109375" style="90" customWidth="1"/>
    <col min="9495" max="9728" width="9.140625" style="90"/>
    <col min="9729" max="9729" width="10.5703125" style="90" customWidth="1"/>
    <col min="9730" max="9730" width="74.140625" style="90" customWidth="1"/>
    <col min="9731" max="9731" width="21.140625" style="90" customWidth="1"/>
    <col min="9732" max="9732" width="13.85546875" style="90" customWidth="1"/>
    <col min="9733" max="9733" width="16.5703125" style="90" customWidth="1"/>
    <col min="9734" max="9735" width="15.7109375" style="90" customWidth="1"/>
    <col min="9736" max="9736" width="13.5703125" style="90" customWidth="1"/>
    <col min="9737" max="9737" width="14" style="90" customWidth="1"/>
    <col min="9738" max="9738" width="14.140625" style="90" customWidth="1"/>
    <col min="9739" max="9739" width="13.85546875" style="90" customWidth="1"/>
    <col min="9740" max="9740" width="13.7109375" style="90" customWidth="1"/>
    <col min="9741" max="9742" width="13.85546875" style="90" customWidth="1"/>
    <col min="9743" max="9743" width="17.28515625" style="90" customWidth="1"/>
    <col min="9744" max="9744" width="15.5703125" style="90" customWidth="1"/>
    <col min="9745" max="9745" width="9.85546875" style="90" customWidth="1"/>
    <col min="9746" max="9746" width="16.28515625" style="90" customWidth="1"/>
    <col min="9747" max="9747" width="14.140625" style="90" customWidth="1"/>
    <col min="9748" max="9748" width="15.140625" style="90" customWidth="1"/>
    <col min="9749" max="9749" width="9.140625" style="90"/>
    <col min="9750" max="9750" width="18.7109375" style="90" customWidth="1"/>
    <col min="9751" max="9984" width="9.140625" style="90"/>
    <col min="9985" max="9985" width="10.5703125" style="90" customWidth="1"/>
    <col min="9986" max="9986" width="74.140625" style="90" customWidth="1"/>
    <col min="9987" max="9987" width="21.140625" style="90" customWidth="1"/>
    <col min="9988" max="9988" width="13.85546875" style="90" customWidth="1"/>
    <col min="9989" max="9989" width="16.5703125" style="90" customWidth="1"/>
    <col min="9990" max="9991" width="15.7109375" style="90" customWidth="1"/>
    <col min="9992" max="9992" width="13.5703125" style="90" customWidth="1"/>
    <col min="9993" max="9993" width="14" style="90" customWidth="1"/>
    <col min="9994" max="9994" width="14.140625" style="90" customWidth="1"/>
    <col min="9995" max="9995" width="13.85546875" style="90" customWidth="1"/>
    <col min="9996" max="9996" width="13.7109375" style="90" customWidth="1"/>
    <col min="9997" max="9998" width="13.85546875" style="90" customWidth="1"/>
    <col min="9999" max="9999" width="17.28515625" style="90" customWidth="1"/>
    <col min="10000" max="10000" width="15.5703125" style="90" customWidth="1"/>
    <col min="10001" max="10001" width="9.85546875" style="90" customWidth="1"/>
    <col min="10002" max="10002" width="16.28515625" style="90" customWidth="1"/>
    <col min="10003" max="10003" width="14.140625" style="90" customWidth="1"/>
    <col min="10004" max="10004" width="15.140625" style="90" customWidth="1"/>
    <col min="10005" max="10005" width="9.140625" style="90"/>
    <col min="10006" max="10006" width="18.7109375" style="90" customWidth="1"/>
    <col min="10007" max="10240" width="9.140625" style="90"/>
    <col min="10241" max="10241" width="10.5703125" style="90" customWidth="1"/>
    <col min="10242" max="10242" width="74.140625" style="90" customWidth="1"/>
    <col min="10243" max="10243" width="21.140625" style="90" customWidth="1"/>
    <col min="10244" max="10244" width="13.85546875" style="90" customWidth="1"/>
    <col min="10245" max="10245" width="16.5703125" style="90" customWidth="1"/>
    <col min="10246" max="10247" width="15.7109375" style="90" customWidth="1"/>
    <col min="10248" max="10248" width="13.5703125" style="90" customWidth="1"/>
    <col min="10249" max="10249" width="14" style="90" customWidth="1"/>
    <col min="10250" max="10250" width="14.140625" style="90" customWidth="1"/>
    <col min="10251" max="10251" width="13.85546875" style="90" customWidth="1"/>
    <col min="10252" max="10252" width="13.7109375" style="90" customWidth="1"/>
    <col min="10253" max="10254" width="13.85546875" style="90" customWidth="1"/>
    <col min="10255" max="10255" width="17.28515625" style="90" customWidth="1"/>
    <col min="10256" max="10256" width="15.5703125" style="90" customWidth="1"/>
    <col min="10257" max="10257" width="9.85546875" style="90" customWidth="1"/>
    <col min="10258" max="10258" width="16.28515625" style="90" customWidth="1"/>
    <col min="10259" max="10259" width="14.140625" style="90" customWidth="1"/>
    <col min="10260" max="10260" width="15.140625" style="90" customWidth="1"/>
    <col min="10261" max="10261" width="9.140625" style="90"/>
    <col min="10262" max="10262" width="18.7109375" style="90" customWidth="1"/>
    <col min="10263" max="10496" width="9.140625" style="90"/>
    <col min="10497" max="10497" width="10.5703125" style="90" customWidth="1"/>
    <col min="10498" max="10498" width="74.140625" style="90" customWidth="1"/>
    <col min="10499" max="10499" width="21.140625" style="90" customWidth="1"/>
    <col min="10500" max="10500" width="13.85546875" style="90" customWidth="1"/>
    <col min="10501" max="10501" width="16.5703125" style="90" customWidth="1"/>
    <col min="10502" max="10503" width="15.7109375" style="90" customWidth="1"/>
    <col min="10504" max="10504" width="13.5703125" style="90" customWidth="1"/>
    <col min="10505" max="10505" width="14" style="90" customWidth="1"/>
    <col min="10506" max="10506" width="14.140625" style="90" customWidth="1"/>
    <col min="10507" max="10507" width="13.85546875" style="90" customWidth="1"/>
    <col min="10508" max="10508" width="13.7109375" style="90" customWidth="1"/>
    <col min="10509" max="10510" width="13.85546875" style="90" customWidth="1"/>
    <col min="10511" max="10511" width="17.28515625" style="90" customWidth="1"/>
    <col min="10512" max="10512" width="15.5703125" style="90" customWidth="1"/>
    <col min="10513" max="10513" width="9.85546875" style="90" customWidth="1"/>
    <col min="10514" max="10514" width="16.28515625" style="90" customWidth="1"/>
    <col min="10515" max="10515" width="14.140625" style="90" customWidth="1"/>
    <col min="10516" max="10516" width="15.140625" style="90" customWidth="1"/>
    <col min="10517" max="10517" width="9.140625" style="90"/>
    <col min="10518" max="10518" width="18.7109375" style="90" customWidth="1"/>
    <col min="10519" max="10752" width="9.140625" style="90"/>
    <col min="10753" max="10753" width="10.5703125" style="90" customWidth="1"/>
    <col min="10754" max="10754" width="74.140625" style="90" customWidth="1"/>
    <col min="10755" max="10755" width="21.140625" style="90" customWidth="1"/>
    <col min="10756" max="10756" width="13.85546875" style="90" customWidth="1"/>
    <col min="10757" max="10757" width="16.5703125" style="90" customWidth="1"/>
    <col min="10758" max="10759" width="15.7109375" style="90" customWidth="1"/>
    <col min="10760" max="10760" width="13.5703125" style="90" customWidth="1"/>
    <col min="10761" max="10761" width="14" style="90" customWidth="1"/>
    <col min="10762" max="10762" width="14.140625" style="90" customWidth="1"/>
    <col min="10763" max="10763" width="13.85546875" style="90" customWidth="1"/>
    <col min="10764" max="10764" width="13.7109375" style="90" customWidth="1"/>
    <col min="10765" max="10766" width="13.85546875" style="90" customWidth="1"/>
    <col min="10767" max="10767" width="17.28515625" style="90" customWidth="1"/>
    <col min="10768" max="10768" width="15.5703125" style="90" customWidth="1"/>
    <col min="10769" max="10769" width="9.85546875" style="90" customWidth="1"/>
    <col min="10770" max="10770" width="16.28515625" style="90" customWidth="1"/>
    <col min="10771" max="10771" width="14.140625" style="90" customWidth="1"/>
    <col min="10772" max="10772" width="15.140625" style="90" customWidth="1"/>
    <col min="10773" max="10773" width="9.140625" style="90"/>
    <col min="10774" max="10774" width="18.7109375" style="90" customWidth="1"/>
    <col min="10775" max="11008" width="9.140625" style="90"/>
    <col min="11009" max="11009" width="10.5703125" style="90" customWidth="1"/>
    <col min="11010" max="11010" width="74.140625" style="90" customWidth="1"/>
    <col min="11011" max="11011" width="21.140625" style="90" customWidth="1"/>
    <col min="11012" max="11012" width="13.85546875" style="90" customWidth="1"/>
    <col min="11013" max="11013" width="16.5703125" style="90" customWidth="1"/>
    <col min="11014" max="11015" width="15.7109375" style="90" customWidth="1"/>
    <col min="11016" max="11016" width="13.5703125" style="90" customWidth="1"/>
    <col min="11017" max="11017" width="14" style="90" customWidth="1"/>
    <col min="11018" max="11018" width="14.140625" style="90" customWidth="1"/>
    <col min="11019" max="11019" width="13.85546875" style="90" customWidth="1"/>
    <col min="11020" max="11020" width="13.7109375" style="90" customWidth="1"/>
    <col min="11021" max="11022" width="13.85546875" style="90" customWidth="1"/>
    <col min="11023" max="11023" width="17.28515625" style="90" customWidth="1"/>
    <col min="11024" max="11024" width="15.5703125" style="90" customWidth="1"/>
    <col min="11025" max="11025" width="9.85546875" style="90" customWidth="1"/>
    <col min="11026" max="11026" width="16.28515625" style="90" customWidth="1"/>
    <col min="11027" max="11027" width="14.140625" style="90" customWidth="1"/>
    <col min="11028" max="11028" width="15.140625" style="90" customWidth="1"/>
    <col min="11029" max="11029" width="9.140625" style="90"/>
    <col min="11030" max="11030" width="18.7109375" style="90" customWidth="1"/>
    <col min="11031" max="11264" width="9.140625" style="90"/>
    <col min="11265" max="11265" width="10.5703125" style="90" customWidth="1"/>
    <col min="11266" max="11266" width="74.140625" style="90" customWidth="1"/>
    <col min="11267" max="11267" width="21.140625" style="90" customWidth="1"/>
    <col min="11268" max="11268" width="13.85546875" style="90" customWidth="1"/>
    <col min="11269" max="11269" width="16.5703125" style="90" customWidth="1"/>
    <col min="11270" max="11271" width="15.7109375" style="90" customWidth="1"/>
    <col min="11272" max="11272" width="13.5703125" style="90" customWidth="1"/>
    <col min="11273" max="11273" width="14" style="90" customWidth="1"/>
    <col min="11274" max="11274" width="14.140625" style="90" customWidth="1"/>
    <col min="11275" max="11275" width="13.85546875" style="90" customWidth="1"/>
    <col min="11276" max="11276" width="13.7109375" style="90" customWidth="1"/>
    <col min="11277" max="11278" width="13.85546875" style="90" customWidth="1"/>
    <col min="11279" max="11279" width="17.28515625" style="90" customWidth="1"/>
    <col min="11280" max="11280" width="15.5703125" style="90" customWidth="1"/>
    <col min="11281" max="11281" width="9.85546875" style="90" customWidth="1"/>
    <col min="11282" max="11282" width="16.28515625" style="90" customWidth="1"/>
    <col min="11283" max="11283" width="14.140625" style="90" customWidth="1"/>
    <col min="11284" max="11284" width="15.140625" style="90" customWidth="1"/>
    <col min="11285" max="11285" width="9.140625" style="90"/>
    <col min="11286" max="11286" width="18.7109375" style="90" customWidth="1"/>
    <col min="11287" max="11520" width="9.140625" style="90"/>
    <col min="11521" max="11521" width="10.5703125" style="90" customWidth="1"/>
    <col min="11522" max="11522" width="74.140625" style="90" customWidth="1"/>
    <col min="11523" max="11523" width="21.140625" style="90" customWidth="1"/>
    <col min="11524" max="11524" width="13.85546875" style="90" customWidth="1"/>
    <col min="11525" max="11525" width="16.5703125" style="90" customWidth="1"/>
    <col min="11526" max="11527" width="15.7109375" style="90" customWidth="1"/>
    <col min="11528" max="11528" width="13.5703125" style="90" customWidth="1"/>
    <col min="11529" max="11529" width="14" style="90" customWidth="1"/>
    <col min="11530" max="11530" width="14.140625" style="90" customWidth="1"/>
    <col min="11531" max="11531" width="13.85546875" style="90" customWidth="1"/>
    <col min="11532" max="11532" width="13.7109375" style="90" customWidth="1"/>
    <col min="11533" max="11534" width="13.85546875" style="90" customWidth="1"/>
    <col min="11535" max="11535" width="17.28515625" style="90" customWidth="1"/>
    <col min="11536" max="11536" width="15.5703125" style="90" customWidth="1"/>
    <col min="11537" max="11537" width="9.85546875" style="90" customWidth="1"/>
    <col min="11538" max="11538" width="16.28515625" style="90" customWidth="1"/>
    <col min="11539" max="11539" width="14.140625" style="90" customWidth="1"/>
    <col min="11540" max="11540" width="15.140625" style="90" customWidth="1"/>
    <col min="11541" max="11541" width="9.140625" style="90"/>
    <col min="11542" max="11542" width="18.7109375" style="90" customWidth="1"/>
    <col min="11543" max="11776" width="9.140625" style="90"/>
    <col min="11777" max="11777" width="10.5703125" style="90" customWidth="1"/>
    <col min="11778" max="11778" width="74.140625" style="90" customWidth="1"/>
    <col min="11779" max="11779" width="21.140625" style="90" customWidth="1"/>
    <col min="11780" max="11780" width="13.85546875" style="90" customWidth="1"/>
    <col min="11781" max="11781" width="16.5703125" style="90" customWidth="1"/>
    <col min="11782" max="11783" width="15.7109375" style="90" customWidth="1"/>
    <col min="11784" max="11784" width="13.5703125" style="90" customWidth="1"/>
    <col min="11785" max="11785" width="14" style="90" customWidth="1"/>
    <col min="11786" max="11786" width="14.140625" style="90" customWidth="1"/>
    <col min="11787" max="11787" width="13.85546875" style="90" customWidth="1"/>
    <col min="11788" max="11788" width="13.7109375" style="90" customWidth="1"/>
    <col min="11789" max="11790" width="13.85546875" style="90" customWidth="1"/>
    <col min="11791" max="11791" width="17.28515625" style="90" customWidth="1"/>
    <col min="11792" max="11792" width="15.5703125" style="90" customWidth="1"/>
    <col min="11793" max="11793" width="9.85546875" style="90" customWidth="1"/>
    <col min="11794" max="11794" width="16.28515625" style="90" customWidth="1"/>
    <col min="11795" max="11795" width="14.140625" style="90" customWidth="1"/>
    <col min="11796" max="11796" width="15.140625" style="90" customWidth="1"/>
    <col min="11797" max="11797" width="9.140625" style="90"/>
    <col min="11798" max="11798" width="18.7109375" style="90" customWidth="1"/>
    <col min="11799" max="12032" width="9.140625" style="90"/>
    <col min="12033" max="12033" width="10.5703125" style="90" customWidth="1"/>
    <col min="12034" max="12034" width="74.140625" style="90" customWidth="1"/>
    <col min="12035" max="12035" width="21.140625" style="90" customWidth="1"/>
    <col min="12036" max="12036" width="13.85546875" style="90" customWidth="1"/>
    <col min="12037" max="12037" width="16.5703125" style="90" customWidth="1"/>
    <col min="12038" max="12039" width="15.7109375" style="90" customWidth="1"/>
    <col min="12040" max="12040" width="13.5703125" style="90" customWidth="1"/>
    <col min="12041" max="12041" width="14" style="90" customWidth="1"/>
    <col min="12042" max="12042" width="14.140625" style="90" customWidth="1"/>
    <col min="12043" max="12043" width="13.85546875" style="90" customWidth="1"/>
    <col min="12044" max="12044" width="13.7109375" style="90" customWidth="1"/>
    <col min="12045" max="12046" width="13.85546875" style="90" customWidth="1"/>
    <col min="12047" max="12047" width="17.28515625" style="90" customWidth="1"/>
    <col min="12048" max="12048" width="15.5703125" style="90" customWidth="1"/>
    <col min="12049" max="12049" width="9.85546875" style="90" customWidth="1"/>
    <col min="12050" max="12050" width="16.28515625" style="90" customWidth="1"/>
    <col min="12051" max="12051" width="14.140625" style="90" customWidth="1"/>
    <col min="12052" max="12052" width="15.140625" style="90" customWidth="1"/>
    <col min="12053" max="12053" width="9.140625" style="90"/>
    <col min="12054" max="12054" width="18.7109375" style="90" customWidth="1"/>
    <col min="12055" max="12288" width="9.140625" style="90"/>
    <col min="12289" max="12289" width="10.5703125" style="90" customWidth="1"/>
    <col min="12290" max="12290" width="74.140625" style="90" customWidth="1"/>
    <col min="12291" max="12291" width="21.140625" style="90" customWidth="1"/>
    <col min="12292" max="12292" width="13.85546875" style="90" customWidth="1"/>
    <col min="12293" max="12293" width="16.5703125" style="90" customWidth="1"/>
    <col min="12294" max="12295" width="15.7109375" style="90" customWidth="1"/>
    <col min="12296" max="12296" width="13.5703125" style="90" customWidth="1"/>
    <col min="12297" max="12297" width="14" style="90" customWidth="1"/>
    <col min="12298" max="12298" width="14.140625" style="90" customWidth="1"/>
    <col min="12299" max="12299" width="13.85546875" style="90" customWidth="1"/>
    <col min="12300" max="12300" width="13.7109375" style="90" customWidth="1"/>
    <col min="12301" max="12302" width="13.85546875" style="90" customWidth="1"/>
    <col min="12303" max="12303" width="17.28515625" style="90" customWidth="1"/>
    <col min="12304" max="12304" width="15.5703125" style="90" customWidth="1"/>
    <col min="12305" max="12305" width="9.85546875" style="90" customWidth="1"/>
    <col min="12306" max="12306" width="16.28515625" style="90" customWidth="1"/>
    <col min="12307" max="12307" width="14.140625" style="90" customWidth="1"/>
    <col min="12308" max="12308" width="15.140625" style="90" customWidth="1"/>
    <col min="12309" max="12309" width="9.140625" style="90"/>
    <col min="12310" max="12310" width="18.7109375" style="90" customWidth="1"/>
    <col min="12311" max="12544" width="9.140625" style="90"/>
    <col min="12545" max="12545" width="10.5703125" style="90" customWidth="1"/>
    <col min="12546" max="12546" width="74.140625" style="90" customWidth="1"/>
    <col min="12547" max="12547" width="21.140625" style="90" customWidth="1"/>
    <col min="12548" max="12548" width="13.85546875" style="90" customWidth="1"/>
    <col min="12549" max="12549" width="16.5703125" style="90" customWidth="1"/>
    <col min="12550" max="12551" width="15.7109375" style="90" customWidth="1"/>
    <col min="12552" max="12552" width="13.5703125" style="90" customWidth="1"/>
    <col min="12553" max="12553" width="14" style="90" customWidth="1"/>
    <col min="12554" max="12554" width="14.140625" style="90" customWidth="1"/>
    <col min="12555" max="12555" width="13.85546875" style="90" customWidth="1"/>
    <col min="12556" max="12556" width="13.7109375" style="90" customWidth="1"/>
    <col min="12557" max="12558" width="13.85546875" style="90" customWidth="1"/>
    <col min="12559" max="12559" width="17.28515625" style="90" customWidth="1"/>
    <col min="12560" max="12560" width="15.5703125" style="90" customWidth="1"/>
    <col min="12561" max="12561" width="9.85546875" style="90" customWidth="1"/>
    <col min="12562" max="12562" width="16.28515625" style="90" customWidth="1"/>
    <col min="12563" max="12563" width="14.140625" style="90" customWidth="1"/>
    <col min="12564" max="12564" width="15.140625" style="90" customWidth="1"/>
    <col min="12565" max="12565" width="9.140625" style="90"/>
    <col min="12566" max="12566" width="18.7109375" style="90" customWidth="1"/>
    <col min="12567" max="12800" width="9.140625" style="90"/>
    <col min="12801" max="12801" width="10.5703125" style="90" customWidth="1"/>
    <col min="12802" max="12802" width="74.140625" style="90" customWidth="1"/>
    <col min="12803" max="12803" width="21.140625" style="90" customWidth="1"/>
    <col min="12804" max="12804" width="13.85546875" style="90" customWidth="1"/>
    <col min="12805" max="12805" width="16.5703125" style="90" customWidth="1"/>
    <col min="12806" max="12807" width="15.7109375" style="90" customWidth="1"/>
    <col min="12808" max="12808" width="13.5703125" style="90" customWidth="1"/>
    <col min="12809" max="12809" width="14" style="90" customWidth="1"/>
    <col min="12810" max="12810" width="14.140625" style="90" customWidth="1"/>
    <col min="12811" max="12811" width="13.85546875" style="90" customWidth="1"/>
    <col min="12812" max="12812" width="13.7109375" style="90" customWidth="1"/>
    <col min="12813" max="12814" width="13.85546875" style="90" customWidth="1"/>
    <col min="12815" max="12815" width="17.28515625" style="90" customWidth="1"/>
    <col min="12816" max="12816" width="15.5703125" style="90" customWidth="1"/>
    <col min="12817" max="12817" width="9.85546875" style="90" customWidth="1"/>
    <col min="12818" max="12818" width="16.28515625" style="90" customWidth="1"/>
    <col min="12819" max="12819" width="14.140625" style="90" customWidth="1"/>
    <col min="12820" max="12820" width="15.140625" style="90" customWidth="1"/>
    <col min="12821" max="12821" width="9.140625" style="90"/>
    <col min="12822" max="12822" width="18.7109375" style="90" customWidth="1"/>
    <col min="12823" max="13056" width="9.140625" style="90"/>
    <col min="13057" max="13057" width="10.5703125" style="90" customWidth="1"/>
    <col min="13058" max="13058" width="74.140625" style="90" customWidth="1"/>
    <col min="13059" max="13059" width="21.140625" style="90" customWidth="1"/>
    <col min="13060" max="13060" width="13.85546875" style="90" customWidth="1"/>
    <col min="13061" max="13061" width="16.5703125" style="90" customWidth="1"/>
    <col min="13062" max="13063" width="15.7109375" style="90" customWidth="1"/>
    <col min="13064" max="13064" width="13.5703125" style="90" customWidth="1"/>
    <col min="13065" max="13065" width="14" style="90" customWidth="1"/>
    <col min="13066" max="13066" width="14.140625" style="90" customWidth="1"/>
    <col min="13067" max="13067" width="13.85546875" style="90" customWidth="1"/>
    <col min="13068" max="13068" width="13.7109375" style="90" customWidth="1"/>
    <col min="13069" max="13070" width="13.85546875" style="90" customWidth="1"/>
    <col min="13071" max="13071" width="17.28515625" style="90" customWidth="1"/>
    <col min="13072" max="13072" width="15.5703125" style="90" customWidth="1"/>
    <col min="13073" max="13073" width="9.85546875" style="90" customWidth="1"/>
    <col min="13074" max="13074" width="16.28515625" style="90" customWidth="1"/>
    <col min="13075" max="13075" width="14.140625" style="90" customWidth="1"/>
    <col min="13076" max="13076" width="15.140625" style="90" customWidth="1"/>
    <col min="13077" max="13077" width="9.140625" style="90"/>
    <col min="13078" max="13078" width="18.7109375" style="90" customWidth="1"/>
    <col min="13079" max="13312" width="9.140625" style="90"/>
    <col min="13313" max="13313" width="10.5703125" style="90" customWidth="1"/>
    <col min="13314" max="13314" width="74.140625" style="90" customWidth="1"/>
    <col min="13315" max="13315" width="21.140625" style="90" customWidth="1"/>
    <col min="13316" max="13316" width="13.85546875" style="90" customWidth="1"/>
    <col min="13317" max="13317" width="16.5703125" style="90" customWidth="1"/>
    <col min="13318" max="13319" width="15.7109375" style="90" customWidth="1"/>
    <col min="13320" max="13320" width="13.5703125" style="90" customWidth="1"/>
    <col min="13321" max="13321" width="14" style="90" customWidth="1"/>
    <col min="13322" max="13322" width="14.140625" style="90" customWidth="1"/>
    <col min="13323" max="13323" width="13.85546875" style="90" customWidth="1"/>
    <col min="13324" max="13324" width="13.7109375" style="90" customWidth="1"/>
    <col min="13325" max="13326" width="13.85546875" style="90" customWidth="1"/>
    <col min="13327" max="13327" width="17.28515625" style="90" customWidth="1"/>
    <col min="13328" max="13328" width="15.5703125" style="90" customWidth="1"/>
    <col min="13329" max="13329" width="9.85546875" style="90" customWidth="1"/>
    <col min="13330" max="13330" width="16.28515625" style="90" customWidth="1"/>
    <col min="13331" max="13331" width="14.140625" style="90" customWidth="1"/>
    <col min="13332" max="13332" width="15.140625" style="90" customWidth="1"/>
    <col min="13333" max="13333" width="9.140625" style="90"/>
    <col min="13334" max="13334" width="18.7109375" style="90" customWidth="1"/>
    <col min="13335" max="13568" width="9.140625" style="90"/>
    <col min="13569" max="13569" width="10.5703125" style="90" customWidth="1"/>
    <col min="13570" max="13570" width="74.140625" style="90" customWidth="1"/>
    <col min="13571" max="13571" width="21.140625" style="90" customWidth="1"/>
    <col min="13572" max="13572" width="13.85546875" style="90" customWidth="1"/>
    <col min="13573" max="13573" width="16.5703125" style="90" customWidth="1"/>
    <col min="13574" max="13575" width="15.7109375" style="90" customWidth="1"/>
    <col min="13576" max="13576" width="13.5703125" style="90" customWidth="1"/>
    <col min="13577" max="13577" width="14" style="90" customWidth="1"/>
    <col min="13578" max="13578" width="14.140625" style="90" customWidth="1"/>
    <col min="13579" max="13579" width="13.85546875" style="90" customWidth="1"/>
    <col min="13580" max="13580" width="13.7109375" style="90" customWidth="1"/>
    <col min="13581" max="13582" width="13.85546875" style="90" customWidth="1"/>
    <col min="13583" max="13583" width="17.28515625" style="90" customWidth="1"/>
    <col min="13584" max="13584" width="15.5703125" style="90" customWidth="1"/>
    <col min="13585" max="13585" width="9.85546875" style="90" customWidth="1"/>
    <col min="13586" max="13586" width="16.28515625" style="90" customWidth="1"/>
    <col min="13587" max="13587" width="14.140625" style="90" customWidth="1"/>
    <col min="13588" max="13588" width="15.140625" style="90" customWidth="1"/>
    <col min="13589" max="13589" width="9.140625" style="90"/>
    <col min="13590" max="13590" width="18.7109375" style="90" customWidth="1"/>
    <col min="13591" max="13824" width="9.140625" style="90"/>
    <col min="13825" max="13825" width="10.5703125" style="90" customWidth="1"/>
    <col min="13826" max="13826" width="74.140625" style="90" customWidth="1"/>
    <col min="13827" max="13827" width="21.140625" style="90" customWidth="1"/>
    <col min="13828" max="13828" width="13.85546875" style="90" customWidth="1"/>
    <col min="13829" max="13829" width="16.5703125" style="90" customWidth="1"/>
    <col min="13830" max="13831" width="15.7109375" style="90" customWidth="1"/>
    <col min="13832" max="13832" width="13.5703125" style="90" customWidth="1"/>
    <col min="13833" max="13833" width="14" style="90" customWidth="1"/>
    <col min="13834" max="13834" width="14.140625" style="90" customWidth="1"/>
    <col min="13835" max="13835" width="13.85546875" style="90" customWidth="1"/>
    <col min="13836" max="13836" width="13.7109375" style="90" customWidth="1"/>
    <col min="13837" max="13838" width="13.85546875" style="90" customWidth="1"/>
    <col min="13839" max="13839" width="17.28515625" style="90" customWidth="1"/>
    <col min="13840" max="13840" width="15.5703125" style="90" customWidth="1"/>
    <col min="13841" max="13841" width="9.85546875" style="90" customWidth="1"/>
    <col min="13842" max="13842" width="16.28515625" style="90" customWidth="1"/>
    <col min="13843" max="13843" width="14.140625" style="90" customWidth="1"/>
    <col min="13844" max="13844" width="15.140625" style="90" customWidth="1"/>
    <col min="13845" max="13845" width="9.140625" style="90"/>
    <col min="13846" max="13846" width="18.7109375" style="90" customWidth="1"/>
    <col min="13847" max="14080" width="9.140625" style="90"/>
    <col min="14081" max="14081" width="10.5703125" style="90" customWidth="1"/>
    <col min="14082" max="14082" width="74.140625" style="90" customWidth="1"/>
    <col min="14083" max="14083" width="21.140625" style="90" customWidth="1"/>
    <col min="14084" max="14084" width="13.85546875" style="90" customWidth="1"/>
    <col min="14085" max="14085" width="16.5703125" style="90" customWidth="1"/>
    <col min="14086" max="14087" width="15.7109375" style="90" customWidth="1"/>
    <col min="14088" max="14088" width="13.5703125" style="90" customWidth="1"/>
    <col min="14089" max="14089" width="14" style="90" customWidth="1"/>
    <col min="14090" max="14090" width="14.140625" style="90" customWidth="1"/>
    <col min="14091" max="14091" width="13.85546875" style="90" customWidth="1"/>
    <col min="14092" max="14092" width="13.7109375" style="90" customWidth="1"/>
    <col min="14093" max="14094" width="13.85546875" style="90" customWidth="1"/>
    <col min="14095" max="14095" width="17.28515625" style="90" customWidth="1"/>
    <col min="14096" max="14096" width="15.5703125" style="90" customWidth="1"/>
    <col min="14097" max="14097" width="9.85546875" style="90" customWidth="1"/>
    <col min="14098" max="14098" width="16.28515625" style="90" customWidth="1"/>
    <col min="14099" max="14099" width="14.140625" style="90" customWidth="1"/>
    <col min="14100" max="14100" width="15.140625" style="90" customWidth="1"/>
    <col min="14101" max="14101" width="9.140625" style="90"/>
    <col min="14102" max="14102" width="18.7109375" style="90" customWidth="1"/>
    <col min="14103" max="14336" width="9.140625" style="90"/>
    <col min="14337" max="14337" width="10.5703125" style="90" customWidth="1"/>
    <col min="14338" max="14338" width="74.140625" style="90" customWidth="1"/>
    <col min="14339" max="14339" width="21.140625" style="90" customWidth="1"/>
    <col min="14340" max="14340" width="13.85546875" style="90" customWidth="1"/>
    <col min="14341" max="14341" width="16.5703125" style="90" customWidth="1"/>
    <col min="14342" max="14343" width="15.7109375" style="90" customWidth="1"/>
    <col min="14344" max="14344" width="13.5703125" style="90" customWidth="1"/>
    <col min="14345" max="14345" width="14" style="90" customWidth="1"/>
    <col min="14346" max="14346" width="14.140625" style="90" customWidth="1"/>
    <col min="14347" max="14347" width="13.85546875" style="90" customWidth="1"/>
    <col min="14348" max="14348" width="13.7109375" style="90" customWidth="1"/>
    <col min="14349" max="14350" width="13.85546875" style="90" customWidth="1"/>
    <col min="14351" max="14351" width="17.28515625" style="90" customWidth="1"/>
    <col min="14352" max="14352" width="15.5703125" style="90" customWidth="1"/>
    <col min="14353" max="14353" width="9.85546875" style="90" customWidth="1"/>
    <col min="14354" max="14354" width="16.28515625" style="90" customWidth="1"/>
    <col min="14355" max="14355" width="14.140625" style="90" customWidth="1"/>
    <col min="14356" max="14356" width="15.140625" style="90" customWidth="1"/>
    <col min="14357" max="14357" width="9.140625" style="90"/>
    <col min="14358" max="14358" width="18.7109375" style="90" customWidth="1"/>
    <col min="14359" max="14592" width="9.140625" style="90"/>
    <col min="14593" max="14593" width="10.5703125" style="90" customWidth="1"/>
    <col min="14594" max="14594" width="74.140625" style="90" customWidth="1"/>
    <col min="14595" max="14595" width="21.140625" style="90" customWidth="1"/>
    <col min="14596" max="14596" width="13.85546875" style="90" customWidth="1"/>
    <col min="14597" max="14597" width="16.5703125" style="90" customWidth="1"/>
    <col min="14598" max="14599" width="15.7109375" style="90" customWidth="1"/>
    <col min="14600" max="14600" width="13.5703125" style="90" customWidth="1"/>
    <col min="14601" max="14601" width="14" style="90" customWidth="1"/>
    <col min="14602" max="14602" width="14.140625" style="90" customWidth="1"/>
    <col min="14603" max="14603" width="13.85546875" style="90" customWidth="1"/>
    <col min="14604" max="14604" width="13.7109375" style="90" customWidth="1"/>
    <col min="14605" max="14606" width="13.85546875" style="90" customWidth="1"/>
    <col min="14607" max="14607" width="17.28515625" style="90" customWidth="1"/>
    <col min="14608" max="14608" width="15.5703125" style="90" customWidth="1"/>
    <col min="14609" max="14609" width="9.85546875" style="90" customWidth="1"/>
    <col min="14610" max="14610" width="16.28515625" style="90" customWidth="1"/>
    <col min="14611" max="14611" width="14.140625" style="90" customWidth="1"/>
    <col min="14612" max="14612" width="15.140625" style="90" customWidth="1"/>
    <col min="14613" max="14613" width="9.140625" style="90"/>
    <col min="14614" max="14614" width="18.7109375" style="90" customWidth="1"/>
    <col min="14615" max="14848" width="9.140625" style="90"/>
    <col min="14849" max="14849" width="10.5703125" style="90" customWidth="1"/>
    <col min="14850" max="14850" width="74.140625" style="90" customWidth="1"/>
    <col min="14851" max="14851" width="21.140625" style="90" customWidth="1"/>
    <col min="14852" max="14852" width="13.85546875" style="90" customWidth="1"/>
    <col min="14853" max="14853" width="16.5703125" style="90" customWidth="1"/>
    <col min="14854" max="14855" width="15.7109375" style="90" customWidth="1"/>
    <col min="14856" max="14856" width="13.5703125" style="90" customWidth="1"/>
    <col min="14857" max="14857" width="14" style="90" customWidth="1"/>
    <col min="14858" max="14858" width="14.140625" style="90" customWidth="1"/>
    <col min="14859" max="14859" width="13.85546875" style="90" customWidth="1"/>
    <col min="14860" max="14860" width="13.7109375" style="90" customWidth="1"/>
    <col min="14861" max="14862" width="13.85546875" style="90" customWidth="1"/>
    <col min="14863" max="14863" width="17.28515625" style="90" customWidth="1"/>
    <col min="14864" max="14864" width="15.5703125" style="90" customWidth="1"/>
    <col min="14865" max="14865" width="9.85546875" style="90" customWidth="1"/>
    <col min="14866" max="14866" width="16.28515625" style="90" customWidth="1"/>
    <col min="14867" max="14867" width="14.140625" style="90" customWidth="1"/>
    <col min="14868" max="14868" width="15.140625" style="90" customWidth="1"/>
    <col min="14869" max="14869" width="9.140625" style="90"/>
    <col min="14870" max="14870" width="18.7109375" style="90" customWidth="1"/>
    <col min="14871" max="15104" width="9.140625" style="90"/>
    <col min="15105" max="15105" width="10.5703125" style="90" customWidth="1"/>
    <col min="15106" max="15106" width="74.140625" style="90" customWidth="1"/>
    <col min="15107" max="15107" width="21.140625" style="90" customWidth="1"/>
    <col min="15108" max="15108" width="13.85546875" style="90" customWidth="1"/>
    <col min="15109" max="15109" width="16.5703125" style="90" customWidth="1"/>
    <col min="15110" max="15111" width="15.7109375" style="90" customWidth="1"/>
    <col min="15112" max="15112" width="13.5703125" style="90" customWidth="1"/>
    <col min="15113" max="15113" width="14" style="90" customWidth="1"/>
    <col min="15114" max="15114" width="14.140625" style="90" customWidth="1"/>
    <col min="15115" max="15115" width="13.85546875" style="90" customWidth="1"/>
    <col min="15116" max="15116" width="13.7109375" style="90" customWidth="1"/>
    <col min="15117" max="15118" width="13.85546875" style="90" customWidth="1"/>
    <col min="15119" max="15119" width="17.28515625" style="90" customWidth="1"/>
    <col min="15120" max="15120" width="15.5703125" style="90" customWidth="1"/>
    <col min="15121" max="15121" width="9.85546875" style="90" customWidth="1"/>
    <col min="15122" max="15122" width="16.28515625" style="90" customWidth="1"/>
    <col min="15123" max="15123" width="14.140625" style="90" customWidth="1"/>
    <col min="15124" max="15124" width="15.140625" style="90" customWidth="1"/>
    <col min="15125" max="15125" width="9.140625" style="90"/>
    <col min="15126" max="15126" width="18.7109375" style="90" customWidth="1"/>
    <col min="15127" max="15360" width="9.140625" style="90"/>
    <col min="15361" max="15361" width="10.5703125" style="90" customWidth="1"/>
    <col min="15362" max="15362" width="74.140625" style="90" customWidth="1"/>
    <col min="15363" max="15363" width="21.140625" style="90" customWidth="1"/>
    <col min="15364" max="15364" width="13.85546875" style="90" customWidth="1"/>
    <col min="15365" max="15365" width="16.5703125" style="90" customWidth="1"/>
    <col min="15366" max="15367" width="15.7109375" style="90" customWidth="1"/>
    <col min="15368" max="15368" width="13.5703125" style="90" customWidth="1"/>
    <col min="15369" max="15369" width="14" style="90" customWidth="1"/>
    <col min="15370" max="15370" width="14.140625" style="90" customWidth="1"/>
    <col min="15371" max="15371" width="13.85546875" style="90" customWidth="1"/>
    <col min="15372" max="15372" width="13.7109375" style="90" customWidth="1"/>
    <col min="15373" max="15374" width="13.85546875" style="90" customWidth="1"/>
    <col min="15375" max="15375" width="17.28515625" style="90" customWidth="1"/>
    <col min="15376" max="15376" width="15.5703125" style="90" customWidth="1"/>
    <col min="15377" max="15377" width="9.85546875" style="90" customWidth="1"/>
    <col min="15378" max="15378" width="16.28515625" style="90" customWidth="1"/>
    <col min="15379" max="15379" width="14.140625" style="90" customWidth="1"/>
    <col min="15380" max="15380" width="15.140625" style="90" customWidth="1"/>
    <col min="15381" max="15381" width="9.140625" style="90"/>
    <col min="15382" max="15382" width="18.7109375" style="90" customWidth="1"/>
    <col min="15383" max="15616" width="9.140625" style="90"/>
    <col min="15617" max="15617" width="10.5703125" style="90" customWidth="1"/>
    <col min="15618" max="15618" width="74.140625" style="90" customWidth="1"/>
    <col min="15619" max="15619" width="21.140625" style="90" customWidth="1"/>
    <col min="15620" max="15620" width="13.85546875" style="90" customWidth="1"/>
    <col min="15621" max="15621" width="16.5703125" style="90" customWidth="1"/>
    <col min="15622" max="15623" width="15.7109375" style="90" customWidth="1"/>
    <col min="15624" max="15624" width="13.5703125" style="90" customWidth="1"/>
    <col min="15625" max="15625" width="14" style="90" customWidth="1"/>
    <col min="15626" max="15626" width="14.140625" style="90" customWidth="1"/>
    <col min="15627" max="15627" width="13.85546875" style="90" customWidth="1"/>
    <col min="15628" max="15628" width="13.7109375" style="90" customWidth="1"/>
    <col min="15629" max="15630" width="13.85546875" style="90" customWidth="1"/>
    <col min="15631" max="15631" width="17.28515625" style="90" customWidth="1"/>
    <col min="15632" max="15632" width="15.5703125" style="90" customWidth="1"/>
    <col min="15633" max="15633" width="9.85546875" style="90" customWidth="1"/>
    <col min="15634" max="15634" width="16.28515625" style="90" customWidth="1"/>
    <col min="15635" max="15635" width="14.140625" style="90" customWidth="1"/>
    <col min="15636" max="15636" width="15.140625" style="90" customWidth="1"/>
    <col min="15637" max="15637" width="9.140625" style="90"/>
    <col min="15638" max="15638" width="18.7109375" style="90" customWidth="1"/>
    <col min="15639" max="15872" width="9.140625" style="90"/>
    <col min="15873" max="15873" width="10.5703125" style="90" customWidth="1"/>
    <col min="15874" max="15874" width="74.140625" style="90" customWidth="1"/>
    <col min="15875" max="15875" width="21.140625" style="90" customWidth="1"/>
    <col min="15876" max="15876" width="13.85546875" style="90" customWidth="1"/>
    <col min="15877" max="15877" width="16.5703125" style="90" customWidth="1"/>
    <col min="15878" max="15879" width="15.7109375" style="90" customWidth="1"/>
    <col min="15880" max="15880" width="13.5703125" style="90" customWidth="1"/>
    <col min="15881" max="15881" width="14" style="90" customWidth="1"/>
    <col min="15882" max="15882" width="14.140625" style="90" customWidth="1"/>
    <col min="15883" max="15883" width="13.85546875" style="90" customWidth="1"/>
    <col min="15884" max="15884" width="13.7109375" style="90" customWidth="1"/>
    <col min="15885" max="15886" width="13.85546875" style="90" customWidth="1"/>
    <col min="15887" max="15887" width="17.28515625" style="90" customWidth="1"/>
    <col min="15888" max="15888" width="15.5703125" style="90" customWidth="1"/>
    <col min="15889" max="15889" width="9.85546875" style="90" customWidth="1"/>
    <col min="15890" max="15890" width="16.28515625" style="90" customWidth="1"/>
    <col min="15891" max="15891" width="14.140625" style="90" customWidth="1"/>
    <col min="15892" max="15892" width="15.140625" style="90" customWidth="1"/>
    <col min="15893" max="15893" width="9.140625" style="90"/>
    <col min="15894" max="15894" width="18.7109375" style="90" customWidth="1"/>
    <col min="15895" max="16128" width="9.140625" style="90"/>
    <col min="16129" max="16129" width="10.5703125" style="90" customWidth="1"/>
    <col min="16130" max="16130" width="74.140625" style="90" customWidth="1"/>
    <col min="16131" max="16131" width="21.140625" style="90" customWidth="1"/>
    <col min="16132" max="16132" width="13.85546875" style="90" customWidth="1"/>
    <col min="16133" max="16133" width="16.5703125" style="90" customWidth="1"/>
    <col min="16134" max="16135" width="15.7109375" style="90" customWidth="1"/>
    <col min="16136" max="16136" width="13.5703125" style="90" customWidth="1"/>
    <col min="16137" max="16137" width="14" style="90" customWidth="1"/>
    <col min="16138" max="16138" width="14.140625" style="90" customWidth="1"/>
    <col min="16139" max="16139" width="13.85546875" style="90" customWidth="1"/>
    <col min="16140" max="16140" width="13.7109375" style="90" customWidth="1"/>
    <col min="16141" max="16142" width="13.85546875" style="90" customWidth="1"/>
    <col min="16143" max="16143" width="17.28515625" style="90" customWidth="1"/>
    <col min="16144" max="16144" width="15.5703125" style="90" customWidth="1"/>
    <col min="16145" max="16145" width="9.85546875" style="90" customWidth="1"/>
    <col min="16146" max="16146" width="16.28515625" style="90" customWidth="1"/>
    <col min="16147" max="16147" width="14.140625" style="90" customWidth="1"/>
    <col min="16148" max="16148" width="15.140625" style="90" customWidth="1"/>
    <col min="16149" max="16149" width="9.140625" style="90"/>
    <col min="16150" max="16150" width="18.7109375" style="90" customWidth="1"/>
    <col min="16151" max="16384" width="9.140625" style="90"/>
  </cols>
  <sheetData>
    <row r="1" spans="2:17" s="75" customFormat="1" ht="18.75" customHeight="1">
      <c r="Q1" s="76"/>
    </row>
    <row r="2" spans="2:17" s="75" customFormat="1">
      <c r="Q2" s="76"/>
    </row>
    <row r="3" spans="2:17" s="75" customFormat="1">
      <c r="L3" s="77"/>
      <c r="Q3" s="76"/>
    </row>
    <row r="4" spans="2:17" s="75" customFormat="1">
      <c r="L4" s="77"/>
      <c r="Q4" s="76"/>
    </row>
    <row r="5" spans="2:17" s="75" customFormat="1">
      <c r="Q5" s="76"/>
    </row>
    <row r="6" spans="2:17" s="75" customFormat="1" ht="12.75" customHeight="1">
      <c r="B6" s="78"/>
      <c r="C6" s="78"/>
      <c r="D6" s="356" t="s">
        <v>45</v>
      </c>
      <c r="E6" s="356"/>
      <c r="F6" s="356"/>
      <c r="G6" s="356"/>
      <c r="H6" s="356"/>
      <c r="I6" s="356"/>
      <c r="J6" s="78"/>
      <c r="K6" s="78"/>
      <c r="L6" s="78"/>
      <c r="M6" s="78"/>
      <c r="N6" s="78"/>
      <c r="O6" s="78"/>
      <c r="P6" s="78"/>
      <c r="Q6" s="79"/>
    </row>
    <row r="7" spans="2:17" s="75" customFormat="1" ht="11.25" customHeight="1">
      <c r="B7" s="80"/>
      <c r="C7" s="80"/>
      <c r="D7" s="357" t="s">
        <v>46</v>
      </c>
      <c r="E7" s="357"/>
      <c r="F7" s="357"/>
      <c r="G7" s="357"/>
      <c r="H7" s="357"/>
      <c r="I7" s="357"/>
      <c r="J7" s="80"/>
      <c r="K7" s="80"/>
      <c r="L7" s="80"/>
      <c r="M7" s="80"/>
      <c r="N7" s="80"/>
      <c r="O7" s="80"/>
      <c r="P7" s="80"/>
      <c r="Q7" s="81"/>
    </row>
    <row r="8" spans="2:17" s="75" customFormat="1" ht="11.25" customHeight="1">
      <c r="C8" s="82" t="s">
        <v>47</v>
      </c>
      <c r="D8" s="82"/>
      <c r="E8" s="82"/>
      <c r="F8" s="82"/>
      <c r="G8" s="82"/>
      <c r="H8" s="82"/>
      <c r="I8" s="82"/>
      <c r="J8" s="82"/>
      <c r="K8" s="82"/>
      <c r="L8" s="82"/>
      <c r="M8" s="82"/>
      <c r="N8" s="83"/>
      <c r="O8" s="82"/>
      <c r="P8" s="82"/>
      <c r="Q8" s="82"/>
    </row>
    <row r="9" spans="2:17" s="75" customFormat="1" ht="11.25" customHeight="1">
      <c r="B9" s="78"/>
      <c r="C9" s="78"/>
      <c r="D9" s="78"/>
      <c r="E9" s="358" t="s">
        <v>48</v>
      </c>
      <c r="F9" s="358"/>
      <c r="G9" s="358"/>
      <c r="H9" s="358"/>
      <c r="I9" s="78"/>
      <c r="J9" s="78"/>
      <c r="K9" s="78"/>
      <c r="L9" s="78"/>
      <c r="M9" s="78"/>
      <c r="N9" s="78"/>
      <c r="O9" s="78"/>
      <c r="P9" s="78"/>
      <c r="Q9" s="79"/>
    </row>
    <row r="10" spans="2:17" s="75" customFormat="1" ht="12" customHeight="1">
      <c r="B10" s="84"/>
      <c r="C10" s="84"/>
      <c r="D10" s="84"/>
      <c r="E10" s="359" t="s">
        <v>49</v>
      </c>
      <c r="F10" s="359"/>
      <c r="G10" s="359"/>
      <c r="H10" s="359"/>
      <c r="I10" s="84"/>
      <c r="J10" s="84"/>
      <c r="K10" s="84"/>
      <c r="L10" s="84"/>
      <c r="M10" s="84"/>
      <c r="N10" s="84"/>
      <c r="O10" s="84"/>
      <c r="P10" s="84"/>
      <c r="Q10" s="85"/>
    </row>
    <row r="11" spans="2:17" ht="11.25" customHeight="1">
      <c r="B11" s="86"/>
      <c r="C11" s="87"/>
      <c r="D11" s="87"/>
      <c r="E11" s="359"/>
      <c r="F11" s="359"/>
      <c r="G11" s="359"/>
      <c r="H11" s="359"/>
      <c r="I11" s="87"/>
      <c r="J11" s="87"/>
      <c r="K11" s="87"/>
      <c r="L11" s="87"/>
      <c r="M11" s="87"/>
      <c r="N11" s="87"/>
      <c r="O11" s="88"/>
      <c r="P11" s="86"/>
    </row>
    <row r="12" spans="2:17" ht="16.5" customHeight="1">
      <c r="B12" s="91" t="s">
        <v>50</v>
      </c>
      <c r="C12" s="92"/>
      <c r="D12" s="92"/>
      <c r="E12" s="92"/>
      <c r="F12" s="92"/>
      <c r="G12" s="92"/>
      <c r="H12" s="92"/>
      <c r="I12" s="92"/>
      <c r="J12" s="92"/>
      <c r="K12" s="93"/>
      <c r="L12" s="93"/>
      <c r="M12" s="93"/>
      <c r="N12" s="94"/>
      <c r="O12" s="95"/>
      <c r="P12" s="96">
        <v>1</v>
      </c>
    </row>
    <row r="13" spans="2:17" s="75" customFormat="1">
      <c r="B13" s="97" t="s">
        <v>8</v>
      </c>
      <c r="C13" s="98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100"/>
      <c r="P13" s="101"/>
      <c r="Q13" s="76"/>
    </row>
    <row r="14" spans="2:17" s="75" customFormat="1" ht="11.25" customHeight="1">
      <c r="B14" s="102"/>
      <c r="C14" s="103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5"/>
      <c r="Q14" s="76"/>
    </row>
    <row r="15" spans="2:17" s="75" customFormat="1" ht="31.5" customHeight="1">
      <c r="B15" s="102"/>
      <c r="C15" s="106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8"/>
      <c r="P15" s="109" t="s">
        <v>51</v>
      </c>
      <c r="Q15" s="76"/>
    </row>
    <row r="16" spans="2:17" s="75" customFormat="1" ht="37.5" customHeight="1">
      <c r="B16" s="102"/>
      <c r="C16" s="97" t="s">
        <v>52</v>
      </c>
      <c r="D16" s="97" t="s">
        <v>53</v>
      </c>
      <c r="E16" s="97" t="s">
        <v>54</v>
      </c>
      <c r="F16" s="97" t="s">
        <v>55</v>
      </c>
      <c r="G16" s="97" t="s">
        <v>56</v>
      </c>
      <c r="H16" s="97" t="s">
        <v>57</v>
      </c>
      <c r="I16" s="97" t="s">
        <v>58</v>
      </c>
      <c r="J16" s="97" t="s">
        <v>59</v>
      </c>
      <c r="K16" s="97" t="s">
        <v>60</v>
      </c>
      <c r="L16" s="97" t="s">
        <v>61</v>
      </c>
      <c r="M16" s="97" t="s">
        <v>62</v>
      </c>
      <c r="N16" s="97" t="s">
        <v>63</v>
      </c>
      <c r="O16" s="109" t="s">
        <v>64</v>
      </c>
      <c r="P16" s="110"/>
      <c r="Q16" s="76"/>
    </row>
    <row r="17" spans="2:22" ht="19.5" customHeight="1">
      <c r="B17" s="103"/>
      <c r="C17" s="111">
        <v>45658</v>
      </c>
      <c r="D17" s="111">
        <v>45689</v>
      </c>
      <c r="E17" s="111">
        <v>45717</v>
      </c>
      <c r="F17" s="111">
        <v>45748</v>
      </c>
      <c r="G17" s="111">
        <v>45778</v>
      </c>
      <c r="H17" s="111">
        <v>45809</v>
      </c>
      <c r="I17" s="111">
        <v>45839</v>
      </c>
      <c r="J17" s="111">
        <v>45870</v>
      </c>
      <c r="K17" s="111">
        <v>45901</v>
      </c>
      <c r="L17" s="111">
        <v>45931</v>
      </c>
      <c r="M17" s="111">
        <v>45962</v>
      </c>
      <c r="N17" s="111">
        <v>45992</v>
      </c>
      <c r="O17" s="111"/>
      <c r="P17" s="112" t="s">
        <v>14</v>
      </c>
      <c r="Q17" s="113"/>
    </row>
    <row r="18" spans="2:22" s="121" customFormat="1" ht="11.25" customHeight="1">
      <c r="B18" s="114" t="s">
        <v>15</v>
      </c>
      <c r="C18" s="115">
        <f>C19+C22</f>
        <v>112200709.19</v>
      </c>
      <c r="D18" s="115">
        <f t="shared" ref="D18:O18" si="0">D19+D22</f>
        <v>114321636.41999999</v>
      </c>
      <c r="E18" s="115">
        <f t="shared" si="0"/>
        <v>110384312.89000002</v>
      </c>
      <c r="F18" s="115">
        <f t="shared" si="0"/>
        <v>117381394.19999999</v>
      </c>
      <c r="G18" s="115">
        <f t="shared" si="0"/>
        <v>120076696.33</v>
      </c>
      <c r="H18" s="115">
        <f t="shared" si="0"/>
        <v>131199654.32999998</v>
      </c>
      <c r="I18" s="115">
        <f t="shared" si="0"/>
        <v>123921530.17000002</v>
      </c>
      <c r="J18" s="115">
        <f t="shared" si="0"/>
        <v>127952014.5</v>
      </c>
      <c r="K18" s="116">
        <f t="shared" si="0"/>
        <v>122779823.75999999</v>
      </c>
      <c r="L18" s="115">
        <f t="shared" si="0"/>
        <v>134987748.45000002</v>
      </c>
      <c r="M18" s="117">
        <f t="shared" si="0"/>
        <v>125844391.72</v>
      </c>
      <c r="N18" s="115">
        <f t="shared" si="0"/>
        <v>191593242.53</v>
      </c>
      <c r="O18" s="115">
        <f t="shared" si="0"/>
        <v>1532643154.4899998</v>
      </c>
      <c r="P18" s="115">
        <f>P19+P22</f>
        <v>11854150.43</v>
      </c>
      <c r="Q18" s="118"/>
      <c r="R18" s="119"/>
      <c r="S18" s="120"/>
    </row>
    <row r="19" spans="2:22" s="121" customFormat="1" ht="11.25" customHeight="1">
      <c r="B19" s="122" t="s">
        <v>16</v>
      </c>
      <c r="C19" s="123">
        <f>C20+C21</f>
        <v>77583506.820000008</v>
      </c>
      <c r="D19" s="123">
        <f t="shared" ref="D19:O19" si="1">D20+D21</f>
        <v>79906318.479999989</v>
      </c>
      <c r="E19" s="123">
        <f t="shared" si="1"/>
        <v>76272022.460000008</v>
      </c>
      <c r="F19" s="123">
        <f t="shared" si="1"/>
        <v>83167238.799999997</v>
      </c>
      <c r="G19" s="123">
        <f t="shared" si="1"/>
        <v>81816892.859999999</v>
      </c>
      <c r="H19" s="123">
        <f t="shared" si="1"/>
        <v>95774451.479999989</v>
      </c>
      <c r="I19" s="123">
        <f t="shared" si="1"/>
        <v>87593990.960000008</v>
      </c>
      <c r="J19" s="123">
        <f t="shared" si="1"/>
        <v>91096267.689999998</v>
      </c>
      <c r="K19" s="124">
        <f t="shared" si="1"/>
        <v>86252039.219999999</v>
      </c>
      <c r="L19" s="123">
        <f t="shared" si="1"/>
        <v>98242299.790000007</v>
      </c>
      <c r="M19" s="125">
        <f t="shared" si="1"/>
        <v>87275769.489999995</v>
      </c>
      <c r="N19" s="123">
        <f t="shared" si="1"/>
        <v>142536807.03</v>
      </c>
      <c r="O19" s="123">
        <f t="shared" si="1"/>
        <v>1087517605.0799999</v>
      </c>
      <c r="P19" s="123">
        <f>P20+P21</f>
        <v>11854150.43</v>
      </c>
      <c r="Q19" s="126"/>
      <c r="R19" s="119"/>
      <c r="S19" s="120"/>
    </row>
    <row r="20" spans="2:22" s="135" customFormat="1" ht="13.5" customHeight="1">
      <c r="B20" s="127" t="s">
        <v>17</v>
      </c>
      <c r="C20" s="128">
        <v>69543609.120000005</v>
      </c>
      <c r="D20" s="129">
        <v>71801177.569999993</v>
      </c>
      <c r="E20" s="129">
        <v>68292321.590000004</v>
      </c>
      <c r="F20" s="129">
        <v>74978049.359999999</v>
      </c>
      <c r="G20" s="130">
        <v>73520798.760000005</v>
      </c>
      <c r="H20" s="131">
        <v>87382391.629999995</v>
      </c>
      <c r="I20" s="131">
        <v>79136880.430000007</v>
      </c>
      <c r="J20" s="131">
        <v>82681758.069999993</v>
      </c>
      <c r="K20" s="132">
        <v>77788894.150000006</v>
      </c>
      <c r="L20" s="133">
        <v>89760072.040000007</v>
      </c>
      <c r="M20" s="132">
        <v>78698935.159999996</v>
      </c>
      <c r="N20" s="133">
        <v>125569998.51000001</v>
      </c>
      <c r="O20" s="134">
        <f>SUM(C20:N20)</f>
        <v>979154886.38999987</v>
      </c>
      <c r="P20" s="134">
        <v>11854150.43</v>
      </c>
      <c r="R20" s="119"/>
      <c r="S20" s="120"/>
    </row>
    <row r="21" spans="2:22" s="135" customFormat="1" ht="11.25" customHeight="1">
      <c r="B21" s="127" t="s">
        <v>18</v>
      </c>
      <c r="C21" s="128">
        <v>8039897.7000000002</v>
      </c>
      <c r="D21" s="129">
        <v>8105140.9100000001</v>
      </c>
      <c r="E21" s="129">
        <v>7979700.8700000001</v>
      </c>
      <c r="F21" s="129">
        <v>8189189.4400000004</v>
      </c>
      <c r="G21" s="136">
        <v>8296094.0999999996</v>
      </c>
      <c r="H21" s="136">
        <v>8392059.8499999996</v>
      </c>
      <c r="I21" s="136">
        <v>8457110.5299999993</v>
      </c>
      <c r="J21" s="136">
        <v>8414509.6199999992</v>
      </c>
      <c r="K21" s="132">
        <v>8463145.0700000003</v>
      </c>
      <c r="L21" s="133">
        <v>8482227.75</v>
      </c>
      <c r="M21" s="132">
        <v>8576834.3300000001</v>
      </c>
      <c r="N21" s="133">
        <v>16966808.52</v>
      </c>
      <c r="O21" s="134">
        <f>SUM(C21:N21)</f>
        <v>108362718.69</v>
      </c>
      <c r="P21" s="134">
        <v>0</v>
      </c>
      <c r="R21" s="119"/>
      <c r="S21" s="120"/>
    </row>
    <row r="22" spans="2:22" s="141" customFormat="1" ht="11.25" customHeight="1">
      <c r="B22" s="137" t="s">
        <v>20</v>
      </c>
      <c r="C22" s="138">
        <f>C23+C24+C25+C26</f>
        <v>34617202.369999997</v>
      </c>
      <c r="D22" s="138">
        <f t="shared" ref="D22:O22" si="2">D23+D24+D25+D26</f>
        <v>34415317.939999998</v>
      </c>
      <c r="E22" s="138">
        <f t="shared" si="2"/>
        <v>34112290.43</v>
      </c>
      <c r="F22" s="138">
        <f t="shared" si="2"/>
        <v>34214155.399999999</v>
      </c>
      <c r="G22" s="138">
        <f t="shared" si="2"/>
        <v>38259803.469999999</v>
      </c>
      <c r="H22" s="138">
        <f t="shared" si="2"/>
        <v>35425202.850000001</v>
      </c>
      <c r="I22" s="138">
        <f t="shared" si="2"/>
        <v>36327539.210000001</v>
      </c>
      <c r="J22" s="138">
        <f t="shared" si="2"/>
        <v>36855746.810000002</v>
      </c>
      <c r="K22" s="139">
        <f t="shared" si="2"/>
        <v>36527784.539999999</v>
      </c>
      <c r="L22" s="138">
        <f t="shared" si="2"/>
        <v>36745448.660000004</v>
      </c>
      <c r="M22" s="140">
        <f t="shared" si="2"/>
        <v>38568622.229999997</v>
      </c>
      <c r="N22" s="138">
        <f t="shared" si="2"/>
        <v>49056435.5</v>
      </c>
      <c r="O22" s="138">
        <f t="shared" si="2"/>
        <v>445125549.40999997</v>
      </c>
      <c r="P22" s="138">
        <f>P23+P24+P25+P26</f>
        <v>0</v>
      </c>
      <c r="R22" s="142"/>
      <c r="S22" s="120"/>
    </row>
    <row r="23" spans="2:22" ht="11.25" customHeight="1">
      <c r="B23" s="127" t="s">
        <v>21</v>
      </c>
      <c r="C23" s="143">
        <v>28257018.68</v>
      </c>
      <c r="D23" s="144">
        <v>28439712.639999997</v>
      </c>
      <c r="E23" s="143">
        <v>28194146.41</v>
      </c>
      <c r="F23" s="144">
        <v>28244433.259999998</v>
      </c>
      <c r="G23" s="143">
        <v>32074791.849999998</v>
      </c>
      <c r="H23" s="144">
        <v>29465649.530000001</v>
      </c>
      <c r="I23" s="143">
        <v>29917290</v>
      </c>
      <c r="J23" s="143">
        <v>30844132.77</v>
      </c>
      <c r="K23" s="132">
        <v>30526514.32</v>
      </c>
      <c r="L23" s="133">
        <v>30415802.710000001</v>
      </c>
      <c r="M23" s="132">
        <v>32427064.18</v>
      </c>
      <c r="N23" s="133">
        <v>41156920.100000001</v>
      </c>
      <c r="O23" s="143">
        <f>SUM(C23:N23)</f>
        <v>369963476.44999999</v>
      </c>
      <c r="P23" s="134">
        <v>0</v>
      </c>
      <c r="Q23" s="90"/>
      <c r="R23" s="119"/>
      <c r="S23" s="120"/>
    </row>
    <row r="24" spans="2:22" ht="11.25" customHeight="1">
      <c r="B24" s="127" t="s">
        <v>22</v>
      </c>
      <c r="C24" s="143">
        <v>6360183.6900000004</v>
      </c>
      <c r="D24" s="144">
        <v>5975605.2999999998</v>
      </c>
      <c r="E24" s="143">
        <v>5918144.0199999986</v>
      </c>
      <c r="F24" s="144">
        <v>5969722.1399999997</v>
      </c>
      <c r="G24" s="143">
        <v>6185011.6200000001</v>
      </c>
      <c r="H24" s="144">
        <v>5959553.3199999994</v>
      </c>
      <c r="I24" s="143">
        <v>6410249.21</v>
      </c>
      <c r="J24" s="143">
        <v>6011614.04</v>
      </c>
      <c r="K24" s="132">
        <v>6001270.2199999997</v>
      </c>
      <c r="L24" s="133">
        <v>6329645.9500000002</v>
      </c>
      <c r="M24" s="132">
        <v>6141558.0499999998</v>
      </c>
      <c r="N24" s="133">
        <v>7899515.4000000004</v>
      </c>
      <c r="O24" s="143">
        <f>SUM(C24:N24)</f>
        <v>75162072.960000008</v>
      </c>
      <c r="P24" s="134">
        <v>0</v>
      </c>
      <c r="Q24" s="90"/>
      <c r="R24" s="120"/>
      <c r="S24" s="120"/>
    </row>
    <row r="25" spans="2:22" ht="21.75" customHeight="1">
      <c r="B25" s="145" t="s">
        <v>65</v>
      </c>
      <c r="C25" s="134">
        <v>0</v>
      </c>
      <c r="D25" s="134">
        <v>0</v>
      </c>
      <c r="E25" s="87">
        <v>0</v>
      </c>
      <c r="F25" s="134">
        <v>0</v>
      </c>
      <c r="G25" s="146">
        <v>0</v>
      </c>
      <c r="H25" s="146">
        <v>0</v>
      </c>
      <c r="I25" s="146">
        <v>0</v>
      </c>
      <c r="J25" s="146">
        <v>0</v>
      </c>
      <c r="K25" s="87">
        <v>0</v>
      </c>
      <c r="L25" s="147">
        <v>0</v>
      </c>
      <c r="M25" s="148">
        <v>0</v>
      </c>
      <c r="N25" s="147">
        <f>SUM(B25:M25)</f>
        <v>0</v>
      </c>
      <c r="O25" s="147">
        <f>SUM(C25:N25)</f>
        <v>0</v>
      </c>
      <c r="P25" s="134">
        <v>0</v>
      </c>
      <c r="S25" s="120"/>
    </row>
    <row r="26" spans="2:22" ht="14.25" customHeight="1">
      <c r="B26" s="145" t="s">
        <v>25</v>
      </c>
      <c r="C26" s="134">
        <v>0</v>
      </c>
      <c r="D26" s="134">
        <v>0</v>
      </c>
      <c r="E26" s="87">
        <v>0</v>
      </c>
      <c r="F26" s="134">
        <v>0</v>
      </c>
      <c r="G26" s="146">
        <v>0</v>
      </c>
      <c r="H26" s="146">
        <v>0</v>
      </c>
      <c r="I26" s="146">
        <v>0</v>
      </c>
      <c r="J26" s="146">
        <v>0</v>
      </c>
      <c r="K26" s="87">
        <v>0</v>
      </c>
      <c r="L26" s="134">
        <v>0</v>
      </c>
      <c r="M26" s="87">
        <v>0</v>
      </c>
      <c r="N26" s="134">
        <f>SUM(B26:M26)</f>
        <v>0</v>
      </c>
      <c r="O26" s="134">
        <f>SUM(C26:N26)</f>
        <v>0</v>
      </c>
      <c r="P26" s="134">
        <v>0</v>
      </c>
      <c r="Q26" s="149"/>
      <c r="S26" s="120"/>
      <c r="T26" s="119"/>
      <c r="V26" s="119"/>
    </row>
    <row r="27" spans="2:22" ht="11.25" customHeight="1">
      <c r="B27" s="114" t="s">
        <v>26</v>
      </c>
      <c r="C27" s="138">
        <f>C28+C29+C30+C31</f>
        <v>7146898.5700000003</v>
      </c>
      <c r="D27" s="138">
        <f t="shared" ref="D27:P27" si="3">D28+D29+D30+D31</f>
        <v>16019952</v>
      </c>
      <c r="E27" s="138">
        <f t="shared" si="3"/>
        <v>14527720.629999999</v>
      </c>
      <c r="F27" s="138">
        <f t="shared" si="3"/>
        <v>17608961.140000001</v>
      </c>
      <c r="G27" s="138">
        <f t="shared" si="3"/>
        <v>24101576.580000002</v>
      </c>
      <c r="H27" s="138">
        <f t="shared" si="3"/>
        <v>28255074.469999999</v>
      </c>
      <c r="I27" s="138">
        <f t="shared" si="3"/>
        <v>18783790.18</v>
      </c>
      <c r="J27" s="138">
        <f t="shared" si="3"/>
        <v>24172826.43</v>
      </c>
      <c r="K27" s="139">
        <f t="shared" si="3"/>
        <v>19702697.310000002</v>
      </c>
      <c r="L27" s="138">
        <f t="shared" si="3"/>
        <v>30491640.069999997</v>
      </c>
      <c r="M27" s="140">
        <f t="shared" si="3"/>
        <v>22240463.48</v>
      </c>
      <c r="N27" s="138">
        <f t="shared" si="3"/>
        <v>39083494.430000007</v>
      </c>
      <c r="O27" s="138">
        <f t="shared" si="3"/>
        <v>262135095.28999996</v>
      </c>
      <c r="P27" s="138">
        <f t="shared" si="3"/>
        <v>6650900.6900000004</v>
      </c>
      <c r="R27" s="119"/>
      <c r="S27" s="120"/>
      <c r="T27" s="119"/>
      <c r="V27" s="119"/>
    </row>
    <row r="28" spans="2:22" ht="11.25" customHeight="1">
      <c r="B28" s="150" t="s">
        <v>27</v>
      </c>
      <c r="C28" s="151">
        <v>0</v>
      </c>
      <c r="D28" s="151">
        <v>28145.200000000001</v>
      </c>
      <c r="E28" s="152">
        <v>1879.33</v>
      </c>
      <c r="F28" s="151">
        <v>31013.23</v>
      </c>
      <c r="G28" s="153">
        <v>40287.58</v>
      </c>
      <c r="H28" s="153">
        <v>33300.07</v>
      </c>
      <c r="I28" s="153">
        <v>36899.410000000003</v>
      </c>
      <c r="J28" s="153">
        <v>81793.03</v>
      </c>
      <c r="K28" s="152">
        <v>60406.3</v>
      </c>
      <c r="L28" s="151">
        <v>47324.27</v>
      </c>
      <c r="M28" s="152">
        <v>6348.4</v>
      </c>
      <c r="N28" s="151">
        <v>224646.92</v>
      </c>
      <c r="O28" s="151">
        <f>SUM(C28:N28)</f>
        <v>592043.74000000011</v>
      </c>
      <c r="P28" s="134">
        <v>0</v>
      </c>
      <c r="R28" s="119"/>
      <c r="S28" s="120"/>
      <c r="T28" s="119"/>
      <c r="V28" s="119"/>
    </row>
    <row r="29" spans="2:22" ht="11.25" customHeight="1">
      <c r="B29" s="150" t="s">
        <v>28</v>
      </c>
      <c r="C29" s="134">
        <v>0</v>
      </c>
      <c r="D29" s="134">
        <v>0</v>
      </c>
      <c r="E29" s="87">
        <v>0</v>
      </c>
      <c r="F29" s="134">
        <v>0</v>
      </c>
      <c r="G29" s="146">
        <v>0</v>
      </c>
      <c r="H29" s="146">
        <v>0</v>
      </c>
      <c r="I29" s="146">
        <v>0</v>
      </c>
      <c r="J29" s="146">
        <v>0</v>
      </c>
      <c r="K29" s="87">
        <v>0</v>
      </c>
      <c r="L29" s="134">
        <v>0</v>
      </c>
      <c r="M29" s="87">
        <v>0</v>
      </c>
      <c r="N29" s="134">
        <f>SUM(B29:M29)</f>
        <v>0</v>
      </c>
      <c r="O29" s="134">
        <f>SUM(C29:N29)</f>
        <v>0</v>
      </c>
      <c r="P29" s="134">
        <v>0</v>
      </c>
      <c r="S29" s="120"/>
      <c r="T29" s="119"/>
      <c r="V29" s="119"/>
    </row>
    <row r="30" spans="2:22" s="160" customFormat="1" ht="11.25" customHeight="1">
      <c r="B30" s="150" t="s">
        <v>29</v>
      </c>
      <c r="C30" s="154">
        <v>2386514.19</v>
      </c>
      <c r="D30" s="154">
        <v>4561931.7300000004</v>
      </c>
      <c r="E30" s="155">
        <v>3914186.82</v>
      </c>
      <c r="F30" s="154">
        <v>6185167.1499999994</v>
      </c>
      <c r="G30" s="155">
        <v>4817124.0600000005</v>
      </c>
      <c r="H30" s="154">
        <v>12254753.169999998</v>
      </c>
      <c r="I30" s="154">
        <v>6119330.9199999999</v>
      </c>
      <c r="J30" s="154">
        <v>13566881.07</v>
      </c>
      <c r="K30" s="156">
        <v>8623787.4299999997</v>
      </c>
      <c r="L30" s="157">
        <v>19290396.549999997</v>
      </c>
      <c r="M30" s="158">
        <v>9128860.1400000006</v>
      </c>
      <c r="N30" s="157">
        <v>19859865.990000002</v>
      </c>
      <c r="O30" s="157">
        <f>SUM(C30:N30)</f>
        <v>110708799.22</v>
      </c>
      <c r="P30" s="134">
        <v>6650900.6900000004</v>
      </c>
      <c r="Q30" s="159"/>
      <c r="R30" s="119"/>
      <c r="S30" s="120"/>
      <c r="T30" s="142"/>
      <c r="V30" s="119"/>
    </row>
    <row r="31" spans="2:22" ht="11.25" customHeight="1">
      <c r="B31" s="150" t="s">
        <v>30</v>
      </c>
      <c r="C31" s="134">
        <v>4760384.3800000008</v>
      </c>
      <c r="D31" s="134">
        <v>11429875.07</v>
      </c>
      <c r="E31" s="87">
        <v>10611654.479999999</v>
      </c>
      <c r="F31" s="134">
        <v>11392780.76</v>
      </c>
      <c r="G31" s="161">
        <v>19244164.940000001</v>
      </c>
      <c r="H31" s="162">
        <v>15967021.23</v>
      </c>
      <c r="I31" s="162">
        <v>12627559.85</v>
      </c>
      <c r="J31" s="162">
        <v>10524152.33</v>
      </c>
      <c r="K31" s="132">
        <v>11018503.58</v>
      </c>
      <c r="L31" s="133">
        <v>11153919.25</v>
      </c>
      <c r="M31" s="132">
        <v>13105254.939999999</v>
      </c>
      <c r="N31" s="133">
        <v>18998981.52</v>
      </c>
      <c r="O31" s="134">
        <f>SUM(C31:N31)</f>
        <v>150834252.32999998</v>
      </c>
      <c r="P31" s="134">
        <v>0</v>
      </c>
      <c r="Q31" s="163"/>
      <c r="R31" s="119"/>
      <c r="S31" s="120"/>
      <c r="T31" s="119"/>
      <c r="V31" s="119"/>
    </row>
    <row r="32" spans="2:22" s="121" customFormat="1" ht="11.25" customHeight="1">
      <c r="B32" s="164" t="s">
        <v>66</v>
      </c>
      <c r="C32" s="165">
        <f>C18-C27</f>
        <v>105053810.62</v>
      </c>
      <c r="D32" s="165">
        <f t="shared" ref="D32:O32" si="4">D18-D27</f>
        <v>98301684.419999987</v>
      </c>
      <c r="E32" s="165">
        <f t="shared" si="4"/>
        <v>95856592.26000002</v>
      </c>
      <c r="F32" s="165">
        <f t="shared" si="4"/>
        <v>99772433.059999987</v>
      </c>
      <c r="G32" s="165">
        <f t="shared" si="4"/>
        <v>95975119.75</v>
      </c>
      <c r="H32" s="165">
        <f t="shared" si="4"/>
        <v>102944579.85999998</v>
      </c>
      <c r="I32" s="165">
        <f t="shared" si="4"/>
        <v>105137739.99000001</v>
      </c>
      <c r="J32" s="165">
        <f t="shared" si="4"/>
        <v>103779188.06999999</v>
      </c>
      <c r="K32" s="166">
        <f t="shared" si="4"/>
        <v>103077126.44999999</v>
      </c>
      <c r="L32" s="165">
        <f t="shared" si="4"/>
        <v>104496108.38000003</v>
      </c>
      <c r="M32" s="167">
        <f t="shared" si="4"/>
        <v>103603928.23999999</v>
      </c>
      <c r="N32" s="165">
        <f t="shared" si="4"/>
        <v>152509748.09999999</v>
      </c>
      <c r="O32" s="165">
        <f t="shared" si="4"/>
        <v>1270508059.1999998</v>
      </c>
      <c r="P32" s="165">
        <f>P18-P27</f>
        <v>5203249.7399999993</v>
      </c>
      <c r="Q32" s="168"/>
      <c r="R32" s="119"/>
      <c r="S32" s="120"/>
      <c r="T32" s="120"/>
      <c r="V32" s="119"/>
    </row>
    <row r="33" spans="2:33" ht="11.25" customHeight="1">
      <c r="B33" s="169"/>
      <c r="C33" s="170"/>
      <c r="D33" s="170"/>
      <c r="E33" s="170"/>
      <c r="F33" s="170"/>
      <c r="G33" s="170"/>
      <c r="H33" s="170"/>
      <c r="I33" s="170"/>
      <c r="J33" s="170"/>
      <c r="K33" s="170"/>
      <c r="L33" s="170"/>
      <c r="M33" s="170"/>
      <c r="N33" s="170"/>
      <c r="O33" s="170"/>
      <c r="P33" s="171"/>
      <c r="Q33" s="113"/>
      <c r="S33" s="120"/>
      <c r="V33" s="119"/>
    </row>
    <row r="34" spans="2:33" ht="11.25" customHeight="1">
      <c r="B34" s="172" t="s">
        <v>32</v>
      </c>
      <c r="C34" s="173" t="s">
        <v>33</v>
      </c>
      <c r="D34" s="174" t="s">
        <v>67</v>
      </c>
      <c r="E34" s="175"/>
      <c r="F34" s="175"/>
      <c r="G34" s="175"/>
      <c r="H34" s="176"/>
      <c r="I34" s="176"/>
      <c r="J34" s="176"/>
      <c r="K34" s="176"/>
      <c r="L34" s="176"/>
      <c r="M34" s="176"/>
      <c r="N34" s="176"/>
      <c r="O34" s="177"/>
      <c r="P34" s="178"/>
      <c r="Q34" s="113"/>
      <c r="V34" s="119"/>
    </row>
    <row r="35" spans="2:33" ht="11.25" customHeight="1">
      <c r="B35" s="169" t="s">
        <v>68</v>
      </c>
      <c r="C35" s="179">
        <v>28084840124</v>
      </c>
      <c r="D35" s="180" t="s">
        <v>38</v>
      </c>
      <c r="E35" s="181"/>
      <c r="F35" s="181"/>
      <c r="G35" s="182"/>
      <c r="H35" s="182"/>
      <c r="I35" s="182"/>
      <c r="J35" s="182"/>
      <c r="K35" s="182"/>
      <c r="L35" s="182"/>
      <c r="M35" s="181"/>
      <c r="N35" s="181"/>
      <c r="O35" s="182"/>
      <c r="P35" s="183"/>
      <c r="Q35" s="184"/>
      <c r="T35" s="119"/>
      <c r="V35" s="119"/>
    </row>
    <row r="36" spans="2:33" ht="11.25" customHeight="1">
      <c r="B36" s="185" t="s">
        <v>36</v>
      </c>
      <c r="C36" s="186">
        <v>28008250</v>
      </c>
      <c r="D36" s="187" t="s">
        <v>38</v>
      </c>
      <c r="E36" s="188"/>
      <c r="F36" s="188"/>
      <c r="G36" s="189"/>
      <c r="H36" s="189"/>
      <c r="I36" s="190"/>
      <c r="J36" s="190"/>
      <c r="K36" s="190"/>
      <c r="L36" s="190"/>
      <c r="M36" s="190"/>
      <c r="N36" s="189"/>
      <c r="O36" s="189"/>
      <c r="P36" s="191"/>
      <c r="Q36" s="184"/>
      <c r="T36" s="119"/>
      <c r="V36" s="119"/>
    </row>
    <row r="37" spans="2:33" ht="11.25" customHeight="1">
      <c r="B37" s="192" t="s">
        <v>37</v>
      </c>
      <c r="C37" s="186">
        <v>2334404.8199999998</v>
      </c>
      <c r="D37" s="187" t="s">
        <v>38</v>
      </c>
      <c r="E37" s="193"/>
      <c r="F37" s="193"/>
      <c r="G37" s="189"/>
      <c r="H37" s="189"/>
      <c r="I37" s="190"/>
      <c r="J37" s="190"/>
      <c r="K37" s="190"/>
      <c r="L37" s="190"/>
      <c r="M37" s="194"/>
      <c r="N37" s="195"/>
      <c r="O37" s="195"/>
      <c r="P37" s="191"/>
      <c r="Q37" s="113"/>
      <c r="V37" s="119"/>
    </row>
    <row r="38" spans="2:33" ht="22.5" customHeight="1">
      <c r="B38" s="196" t="s">
        <v>39</v>
      </c>
      <c r="C38" s="197">
        <v>28054497469.18</v>
      </c>
      <c r="D38" s="198" t="s">
        <v>38</v>
      </c>
      <c r="E38" s="199"/>
      <c r="F38" s="199"/>
      <c r="G38" s="199"/>
      <c r="H38" s="182"/>
      <c r="I38" s="182"/>
      <c r="J38" s="182"/>
      <c r="K38" s="182"/>
      <c r="L38" s="182"/>
      <c r="M38" s="200"/>
      <c r="N38" s="200"/>
      <c r="O38" s="182"/>
      <c r="P38" s="183"/>
      <c r="Q38" s="113"/>
      <c r="T38" s="119"/>
      <c r="V38" s="119"/>
    </row>
    <row r="39" spans="2:33">
      <c r="B39" s="201" t="s">
        <v>69</v>
      </c>
      <c r="C39" s="202">
        <v>1275711308.9399998</v>
      </c>
      <c r="D39" s="203">
        <v>4.5472613093193545E-2</v>
      </c>
      <c r="E39" s="204"/>
      <c r="F39" s="204"/>
      <c r="G39" s="204"/>
      <c r="H39" s="205"/>
      <c r="I39" s="205"/>
      <c r="J39" s="205"/>
      <c r="K39" s="205"/>
      <c r="L39" s="205"/>
      <c r="M39" s="205"/>
      <c r="N39" s="205"/>
      <c r="O39" s="205"/>
      <c r="P39" s="206"/>
      <c r="Q39" s="113"/>
      <c r="T39" s="119"/>
      <c r="V39" s="119"/>
    </row>
    <row r="40" spans="2:33" ht="11.25" customHeight="1">
      <c r="B40" s="169" t="s">
        <v>70</v>
      </c>
      <c r="C40" s="179">
        <v>1683269848.1508</v>
      </c>
      <c r="D40" s="207">
        <v>6</v>
      </c>
      <c r="E40" s="208"/>
      <c r="F40" s="208"/>
      <c r="G40" s="208"/>
      <c r="H40" s="209"/>
      <c r="I40" s="210"/>
      <c r="J40" s="210"/>
      <c r="K40" s="210"/>
      <c r="L40" s="210"/>
      <c r="M40" s="210"/>
      <c r="N40" s="210"/>
      <c r="O40" s="210"/>
      <c r="P40" s="211"/>
      <c r="Q40" s="113"/>
      <c r="V40" s="119"/>
    </row>
    <row r="41" spans="2:33" ht="11.25" customHeight="1">
      <c r="B41" s="169" t="s">
        <v>71</v>
      </c>
      <c r="C41" s="179">
        <v>1599106355.7432601</v>
      </c>
      <c r="D41" s="207">
        <v>5.7</v>
      </c>
      <c r="E41" s="208"/>
      <c r="F41" s="208"/>
      <c r="G41" s="208"/>
      <c r="H41" s="210"/>
      <c r="I41" s="210"/>
      <c r="J41" s="210"/>
      <c r="K41" s="210"/>
      <c r="L41" s="210"/>
      <c r="M41" s="210"/>
      <c r="N41" s="210"/>
      <c r="O41" s="210"/>
      <c r="P41" s="211"/>
      <c r="Q41" s="113"/>
      <c r="R41" s="212"/>
      <c r="V41" s="119"/>
    </row>
    <row r="42" spans="2:33" ht="11.25" customHeight="1">
      <c r="B42" s="169" t="s">
        <v>72</v>
      </c>
      <c r="C42" s="213">
        <v>1514942863.3357203</v>
      </c>
      <c r="D42" s="207">
        <v>5.4</v>
      </c>
      <c r="E42" s="208"/>
      <c r="F42" s="208"/>
      <c r="G42" s="208"/>
      <c r="H42" s="210"/>
      <c r="I42" s="210"/>
      <c r="J42" s="210"/>
      <c r="K42" s="210"/>
      <c r="L42" s="210"/>
      <c r="M42" s="210"/>
      <c r="N42" s="210"/>
      <c r="O42" s="210"/>
      <c r="P42" s="211"/>
      <c r="Q42" s="113"/>
      <c r="R42" s="212"/>
      <c r="T42" s="119"/>
      <c r="V42" s="119"/>
    </row>
    <row r="43" spans="2:33" s="212" customFormat="1" ht="11.25" customHeight="1">
      <c r="B43" s="214" t="s">
        <v>73</v>
      </c>
      <c r="C43" s="215"/>
      <c r="D43" s="216"/>
      <c r="E43" s="216"/>
      <c r="F43" s="216"/>
      <c r="G43" s="216"/>
      <c r="H43" s="216"/>
      <c r="I43" s="216"/>
      <c r="J43" s="216"/>
      <c r="K43" s="216"/>
      <c r="L43" s="216"/>
      <c r="M43" s="216"/>
      <c r="N43" s="216"/>
      <c r="O43" s="216"/>
      <c r="P43" s="217"/>
      <c r="Q43" s="113"/>
      <c r="V43" s="119"/>
    </row>
    <row r="44" spans="2:33" s="212" customFormat="1" ht="10.5" customHeight="1">
      <c r="B44" s="218" t="s">
        <v>74</v>
      </c>
      <c r="C44" s="218"/>
      <c r="D44" s="219"/>
      <c r="E44" s="219"/>
      <c r="F44" s="219"/>
      <c r="G44" s="219"/>
      <c r="H44" s="219"/>
      <c r="I44" s="219"/>
      <c r="J44" s="219"/>
      <c r="K44" s="219"/>
      <c r="L44" s="219"/>
      <c r="M44" s="219"/>
      <c r="N44" s="219"/>
      <c r="O44" s="219"/>
      <c r="P44" s="220"/>
      <c r="Q44" s="113"/>
    </row>
    <row r="45" spans="2:33" s="212" customFormat="1" ht="11.25" customHeight="1">
      <c r="B45" s="218" t="s">
        <v>75</v>
      </c>
      <c r="C45" s="218"/>
      <c r="D45" s="219"/>
      <c r="E45" s="219"/>
      <c r="F45" s="221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89"/>
    </row>
    <row r="46" spans="2:33" s="212" customFormat="1" ht="11.25" customHeight="1">
      <c r="B46" s="218"/>
      <c r="C46" s="218"/>
      <c r="D46" s="219"/>
      <c r="E46" s="219"/>
      <c r="F46" s="221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89"/>
    </row>
    <row r="47" spans="2:33" ht="22.5" customHeight="1">
      <c r="B47" s="222" t="s">
        <v>76</v>
      </c>
      <c r="C47" s="222"/>
      <c r="D47" s="223"/>
      <c r="E47" s="223"/>
      <c r="F47" s="212"/>
      <c r="G47" s="212"/>
      <c r="H47" s="212"/>
      <c r="I47" s="212"/>
      <c r="J47" s="212"/>
      <c r="K47" s="212"/>
      <c r="L47" s="212"/>
      <c r="M47" s="212"/>
      <c r="N47" s="212"/>
      <c r="O47" s="212"/>
      <c r="P47" s="224"/>
      <c r="Q47" s="113"/>
      <c r="R47" s="212"/>
      <c r="S47" s="212"/>
      <c r="T47" s="212"/>
      <c r="U47" s="212"/>
      <c r="V47" s="212"/>
      <c r="W47" s="212"/>
      <c r="X47" s="212"/>
      <c r="Y47" s="212"/>
      <c r="Z47" s="212"/>
      <c r="AA47" s="212"/>
      <c r="AB47" s="212"/>
      <c r="AC47" s="212"/>
      <c r="AD47" s="212"/>
      <c r="AE47" s="212"/>
      <c r="AF47" s="212"/>
      <c r="AG47" s="212"/>
    </row>
    <row r="48" spans="2:33">
      <c r="C48" s="119"/>
      <c r="D48" s="119"/>
      <c r="E48" s="119"/>
      <c r="F48" s="224"/>
      <c r="G48" s="224"/>
      <c r="H48" s="224"/>
      <c r="I48" s="224"/>
      <c r="J48" s="224"/>
      <c r="K48" s="224"/>
      <c r="L48" s="225"/>
      <c r="M48" s="226"/>
      <c r="N48" s="224"/>
      <c r="O48" s="227"/>
      <c r="P48" s="227"/>
      <c r="Q48" s="224"/>
      <c r="R48" s="212"/>
      <c r="S48" s="212"/>
      <c r="T48" s="212"/>
      <c r="U48" s="212"/>
      <c r="V48" s="212"/>
      <c r="W48" s="212"/>
      <c r="X48" s="212"/>
      <c r="Y48" s="212"/>
      <c r="Z48" s="212"/>
      <c r="AA48" s="212"/>
      <c r="AB48" s="212"/>
      <c r="AC48" s="212"/>
      <c r="AD48" s="212"/>
      <c r="AE48" s="212"/>
      <c r="AF48" s="212"/>
      <c r="AG48" s="212"/>
    </row>
    <row r="49" spans="3:33">
      <c r="C49" s="119"/>
      <c r="D49" s="119"/>
      <c r="E49" s="119"/>
      <c r="F49" s="224"/>
      <c r="G49" s="224"/>
      <c r="H49" s="224"/>
      <c r="I49" s="224"/>
      <c r="J49" s="224"/>
      <c r="K49" s="224"/>
      <c r="L49" s="224"/>
      <c r="M49" s="224"/>
      <c r="N49" s="212"/>
      <c r="O49" s="212"/>
      <c r="P49" s="212"/>
      <c r="Q49" s="224"/>
      <c r="R49" s="212"/>
      <c r="S49" s="212"/>
      <c r="T49" s="212"/>
      <c r="U49" s="212"/>
      <c r="V49" s="212"/>
      <c r="W49" s="212"/>
      <c r="X49" s="212"/>
      <c r="Y49" s="212"/>
      <c r="Z49" s="212"/>
      <c r="AA49" s="212"/>
      <c r="AB49" s="212"/>
      <c r="AC49" s="212"/>
      <c r="AD49" s="212"/>
      <c r="AE49" s="212"/>
      <c r="AF49" s="212"/>
      <c r="AG49" s="212"/>
    </row>
    <row r="50" spans="3:33">
      <c r="C50" s="119"/>
      <c r="D50" s="119"/>
      <c r="E50" s="119"/>
      <c r="F50" s="224"/>
      <c r="G50" s="224"/>
      <c r="H50" s="224"/>
      <c r="I50" s="224"/>
      <c r="J50" s="224"/>
      <c r="K50" s="224"/>
      <c r="L50" s="224"/>
      <c r="M50" s="224"/>
      <c r="N50" s="212"/>
      <c r="O50" s="212"/>
      <c r="P50" s="212"/>
      <c r="Q50" s="113"/>
      <c r="R50" s="212"/>
      <c r="S50" s="212"/>
      <c r="T50" s="212"/>
      <c r="U50" s="212"/>
      <c r="V50" s="212"/>
      <c r="W50" s="212"/>
      <c r="X50" s="212"/>
      <c r="Y50" s="212"/>
      <c r="Z50" s="212"/>
      <c r="AA50" s="212"/>
      <c r="AB50" s="212"/>
      <c r="AC50" s="212"/>
      <c r="AD50" s="212"/>
      <c r="AE50" s="212"/>
      <c r="AF50" s="212"/>
      <c r="AG50" s="212"/>
    </row>
    <row r="51" spans="3:33">
      <c r="C51" s="119"/>
      <c r="D51" s="119"/>
      <c r="E51" s="119"/>
      <c r="F51" s="119"/>
      <c r="G51" s="119"/>
      <c r="H51" s="224"/>
      <c r="I51" s="224"/>
      <c r="J51" s="224"/>
      <c r="K51" s="224"/>
      <c r="L51" s="224"/>
      <c r="M51" s="224"/>
      <c r="N51" s="212"/>
      <c r="O51" s="212"/>
      <c r="P51" s="212"/>
      <c r="Q51" s="113"/>
      <c r="R51" s="212"/>
      <c r="S51" s="212"/>
      <c r="T51" s="212"/>
      <c r="U51" s="212"/>
      <c r="V51" s="212"/>
      <c r="W51" s="212"/>
      <c r="X51" s="212"/>
      <c r="Y51" s="212"/>
      <c r="Z51" s="212"/>
      <c r="AA51" s="212"/>
      <c r="AB51" s="212"/>
      <c r="AC51" s="212"/>
      <c r="AD51" s="212"/>
      <c r="AE51" s="212"/>
      <c r="AF51" s="212"/>
      <c r="AG51" s="212"/>
    </row>
    <row r="52" spans="3:33">
      <c r="C52" s="119"/>
      <c r="D52" s="119"/>
      <c r="E52" s="119"/>
      <c r="F52" s="119"/>
      <c r="G52" s="119"/>
      <c r="H52" s="224"/>
      <c r="I52" s="224"/>
      <c r="J52" s="224"/>
      <c r="K52" s="212"/>
      <c r="L52" s="225"/>
      <c r="M52" s="225"/>
      <c r="N52" s="225"/>
      <c r="O52" s="225"/>
      <c r="P52" s="212"/>
      <c r="Q52" s="113"/>
      <c r="R52" s="212"/>
      <c r="S52" s="212"/>
      <c r="T52" s="212"/>
      <c r="U52" s="212"/>
      <c r="V52" s="212"/>
      <c r="W52" s="212"/>
      <c r="X52" s="212"/>
      <c r="Y52" s="212"/>
      <c r="Z52" s="212"/>
      <c r="AA52" s="212"/>
      <c r="AB52" s="212"/>
      <c r="AC52" s="212"/>
      <c r="AD52" s="212"/>
      <c r="AE52" s="212"/>
      <c r="AF52" s="212"/>
      <c r="AG52" s="212"/>
    </row>
    <row r="53" spans="3:33">
      <c r="C53" s="119"/>
      <c r="D53" s="119"/>
      <c r="E53" s="119"/>
      <c r="F53" s="119"/>
      <c r="G53" s="119"/>
      <c r="H53" s="119"/>
      <c r="I53" s="119"/>
      <c r="J53" s="119"/>
      <c r="Q53" s="113"/>
      <c r="R53" s="212"/>
      <c r="S53" s="212"/>
      <c r="T53" s="212"/>
      <c r="U53" s="212"/>
      <c r="V53" s="212"/>
      <c r="W53" s="212"/>
      <c r="X53" s="212"/>
      <c r="Y53" s="212"/>
      <c r="Z53" s="212"/>
      <c r="AA53" s="212"/>
      <c r="AB53" s="212"/>
      <c r="AC53" s="212"/>
      <c r="AD53" s="212"/>
      <c r="AE53" s="212"/>
      <c r="AF53" s="212"/>
      <c r="AG53" s="212"/>
    </row>
    <row r="54" spans="3:33">
      <c r="C54" s="119"/>
      <c r="D54" s="119"/>
      <c r="E54" s="119"/>
      <c r="F54" s="119"/>
      <c r="G54" s="119"/>
      <c r="H54" s="120"/>
      <c r="I54" s="120"/>
      <c r="J54" s="120"/>
      <c r="K54" s="120"/>
      <c r="L54" s="120"/>
      <c r="M54" s="120"/>
      <c r="N54" s="120"/>
      <c r="O54" s="120"/>
      <c r="P54" s="120"/>
      <c r="Q54" s="113"/>
      <c r="R54" s="212"/>
      <c r="S54" s="212"/>
      <c r="T54" s="212"/>
      <c r="U54" s="212"/>
      <c r="V54" s="212"/>
      <c r="W54" s="212"/>
      <c r="X54" s="212"/>
      <c r="Y54" s="212"/>
      <c r="Z54" s="212"/>
      <c r="AA54" s="212"/>
      <c r="AB54" s="212"/>
      <c r="AC54" s="212"/>
      <c r="AD54" s="212"/>
      <c r="AE54" s="212"/>
      <c r="AF54" s="212"/>
      <c r="AG54" s="212"/>
    </row>
    <row r="55" spans="3:33">
      <c r="C55" s="119"/>
      <c r="D55" s="119"/>
      <c r="E55" s="119"/>
      <c r="F55" s="119"/>
      <c r="G55" s="119"/>
      <c r="H55" s="119"/>
      <c r="I55" s="119"/>
      <c r="J55" s="119"/>
      <c r="Q55" s="113"/>
      <c r="R55" s="212"/>
      <c r="S55" s="212"/>
      <c r="T55" s="212"/>
      <c r="U55" s="212"/>
      <c r="V55" s="212"/>
      <c r="W55" s="212"/>
      <c r="X55" s="212"/>
      <c r="Y55" s="212"/>
      <c r="Z55" s="212"/>
      <c r="AA55" s="212"/>
      <c r="AB55" s="212"/>
      <c r="AC55" s="212"/>
      <c r="AD55" s="212"/>
      <c r="AE55" s="212"/>
      <c r="AF55" s="212"/>
      <c r="AG55" s="212"/>
    </row>
    <row r="56" spans="3:33">
      <c r="C56" s="119"/>
      <c r="D56" s="119"/>
      <c r="E56" s="119"/>
      <c r="F56" s="119"/>
      <c r="G56" s="119"/>
      <c r="H56" s="119"/>
      <c r="I56" s="119"/>
      <c r="J56" s="119"/>
      <c r="Q56" s="113"/>
      <c r="R56" s="212"/>
      <c r="S56" s="212"/>
      <c r="T56" s="212"/>
      <c r="U56" s="212"/>
      <c r="V56" s="212"/>
      <c r="W56" s="212"/>
      <c r="X56" s="212"/>
      <c r="Y56" s="212"/>
      <c r="Z56" s="212"/>
      <c r="AA56" s="212"/>
      <c r="AB56" s="212"/>
      <c r="AC56" s="212"/>
      <c r="AD56" s="212"/>
      <c r="AE56" s="212"/>
      <c r="AF56" s="212"/>
      <c r="AG56" s="212"/>
    </row>
    <row r="57" spans="3:33">
      <c r="C57" s="119"/>
      <c r="D57" s="119"/>
      <c r="E57" s="119"/>
      <c r="F57" s="119"/>
      <c r="G57" s="119"/>
      <c r="H57" s="119"/>
      <c r="I57" s="119"/>
      <c r="J57" s="119"/>
      <c r="Q57" s="113"/>
      <c r="S57" s="212"/>
      <c r="T57" s="212"/>
      <c r="U57" s="212"/>
      <c r="V57" s="212"/>
      <c r="W57" s="212"/>
      <c r="X57" s="212"/>
      <c r="Y57" s="212"/>
      <c r="Z57" s="212"/>
      <c r="AA57" s="212"/>
      <c r="AB57" s="212"/>
      <c r="AC57" s="212"/>
      <c r="AD57" s="212"/>
      <c r="AE57" s="212"/>
      <c r="AF57" s="212"/>
      <c r="AG57" s="212"/>
    </row>
    <row r="58" spans="3:33" ht="21.75" customHeight="1">
      <c r="H58" s="119"/>
      <c r="I58" s="119"/>
      <c r="J58" s="119"/>
      <c r="Q58" s="113"/>
      <c r="S58" s="212"/>
      <c r="T58" s="212"/>
      <c r="U58" s="212"/>
      <c r="V58" s="212"/>
      <c r="W58" s="212"/>
      <c r="X58" s="212"/>
      <c r="Y58" s="212"/>
      <c r="Z58" s="212"/>
      <c r="AA58" s="212"/>
      <c r="AB58" s="212"/>
      <c r="AC58" s="212"/>
      <c r="AD58" s="212"/>
      <c r="AE58" s="212"/>
      <c r="AF58" s="212"/>
      <c r="AG58" s="212"/>
    </row>
    <row r="59" spans="3:33" ht="21.75" customHeight="1">
      <c r="H59" s="119"/>
      <c r="I59" s="119"/>
      <c r="J59" s="119"/>
    </row>
    <row r="60" spans="3:33" ht="21.75" customHeight="1">
      <c r="H60" s="119"/>
      <c r="I60" s="119"/>
      <c r="J60" s="119"/>
    </row>
    <row r="61" spans="3:33" ht="21.75" customHeight="1">
      <c r="H61" s="119"/>
      <c r="I61" s="119"/>
      <c r="J61" s="119"/>
    </row>
    <row r="62" spans="3:33" ht="21.75" customHeight="1">
      <c r="H62" s="119"/>
      <c r="I62" s="119"/>
      <c r="J62" s="119"/>
    </row>
    <row r="63" spans="3:33">
      <c r="H63" s="119"/>
      <c r="I63" s="119"/>
      <c r="J63" s="119"/>
    </row>
    <row r="64" spans="3:33">
      <c r="H64" s="119"/>
      <c r="I64" s="119"/>
      <c r="J64" s="119"/>
    </row>
    <row r="65" spans="8:10">
      <c r="H65" s="119"/>
      <c r="I65" s="119"/>
      <c r="J65" s="119"/>
    </row>
    <row r="66" spans="8:10">
      <c r="H66" s="119"/>
      <c r="I66" s="119"/>
      <c r="J66" s="119"/>
    </row>
    <row r="67" spans="8:10">
      <c r="H67" s="119"/>
      <c r="I67" s="119"/>
      <c r="J67" s="119"/>
    </row>
    <row r="68" spans="8:10">
      <c r="H68" s="119"/>
      <c r="I68" s="119"/>
      <c r="J68" s="119"/>
    </row>
    <row r="69" spans="8:10">
      <c r="H69" s="119"/>
      <c r="I69" s="119"/>
      <c r="J69" s="119"/>
    </row>
    <row r="70" spans="8:10">
      <c r="H70" s="119"/>
      <c r="I70" s="119"/>
      <c r="J70" s="119"/>
    </row>
  </sheetData>
  <mergeCells count="4">
    <mergeCell ref="D6:I6"/>
    <mergeCell ref="D7:I7"/>
    <mergeCell ref="E9:H9"/>
    <mergeCell ref="E10:H11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R26"/>
  <sheetViews>
    <sheetView tabSelected="1" workbookViewId="0">
      <selection activeCell="F45" sqref="F45"/>
    </sheetView>
  </sheetViews>
  <sheetFormatPr defaultRowHeight="11.25"/>
  <cols>
    <col min="1" max="1" width="9.140625" style="229"/>
    <col min="2" max="2" width="36.85546875" style="229" customWidth="1"/>
    <col min="3" max="3" width="17.28515625" style="229" customWidth="1"/>
    <col min="4" max="4" width="12.28515625" style="294" customWidth="1"/>
    <col min="5" max="5" width="12.42578125" style="294" customWidth="1"/>
    <col min="6" max="6" width="15.28515625" style="294" customWidth="1"/>
    <col min="7" max="7" width="15.42578125" style="294" customWidth="1"/>
    <col min="8" max="8" width="22.5703125" style="229" customWidth="1"/>
    <col min="9" max="9" width="18" style="229" customWidth="1"/>
    <col min="10" max="10" width="11.5703125" style="229" customWidth="1"/>
    <col min="11" max="11" width="24.5703125" style="229" customWidth="1"/>
    <col min="12" max="12" width="9.140625" style="229"/>
    <col min="13" max="13" width="10.85546875" style="229" bestFit="1" customWidth="1"/>
    <col min="14" max="257" width="9.140625" style="229"/>
    <col min="258" max="258" width="36.85546875" style="229" customWidth="1"/>
    <col min="259" max="259" width="17.28515625" style="229" customWidth="1"/>
    <col min="260" max="260" width="12.28515625" style="229" customWidth="1"/>
    <col min="261" max="261" width="12.42578125" style="229" customWidth="1"/>
    <col min="262" max="262" width="15.28515625" style="229" customWidth="1"/>
    <col min="263" max="263" width="15.42578125" style="229" customWidth="1"/>
    <col min="264" max="264" width="22.5703125" style="229" customWidth="1"/>
    <col min="265" max="265" width="18" style="229" customWidth="1"/>
    <col min="266" max="266" width="11.5703125" style="229" customWidth="1"/>
    <col min="267" max="267" width="24.5703125" style="229" customWidth="1"/>
    <col min="268" max="268" width="9.140625" style="229"/>
    <col min="269" max="269" width="10.85546875" style="229" bestFit="1" customWidth="1"/>
    <col min="270" max="513" width="9.140625" style="229"/>
    <col min="514" max="514" width="36.85546875" style="229" customWidth="1"/>
    <col min="515" max="515" width="17.28515625" style="229" customWidth="1"/>
    <col min="516" max="516" width="12.28515625" style="229" customWidth="1"/>
    <col min="517" max="517" width="12.42578125" style="229" customWidth="1"/>
    <col min="518" max="518" width="15.28515625" style="229" customWidth="1"/>
    <col min="519" max="519" width="15.42578125" style="229" customWidth="1"/>
    <col min="520" max="520" width="22.5703125" style="229" customWidth="1"/>
    <col min="521" max="521" width="18" style="229" customWidth="1"/>
    <col min="522" max="522" width="11.5703125" style="229" customWidth="1"/>
    <col min="523" max="523" width="24.5703125" style="229" customWidth="1"/>
    <col min="524" max="524" width="9.140625" style="229"/>
    <col min="525" max="525" width="10.85546875" style="229" bestFit="1" customWidth="1"/>
    <col min="526" max="769" width="9.140625" style="229"/>
    <col min="770" max="770" width="36.85546875" style="229" customWidth="1"/>
    <col min="771" max="771" width="17.28515625" style="229" customWidth="1"/>
    <col min="772" max="772" width="12.28515625" style="229" customWidth="1"/>
    <col min="773" max="773" width="12.42578125" style="229" customWidth="1"/>
    <col min="774" max="774" width="15.28515625" style="229" customWidth="1"/>
    <col min="775" max="775" width="15.42578125" style="229" customWidth="1"/>
    <col min="776" max="776" width="22.5703125" style="229" customWidth="1"/>
    <col min="777" max="777" width="18" style="229" customWidth="1"/>
    <col min="778" max="778" width="11.5703125" style="229" customWidth="1"/>
    <col min="779" max="779" width="24.5703125" style="229" customWidth="1"/>
    <col min="780" max="780" width="9.140625" style="229"/>
    <col min="781" max="781" width="10.85546875" style="229" bestFit="1" customWidth="1"/>
    <col min="782" max="1025" width="9.140625" style="229"/>
    <col min="1026" max="1026" width="36.85546875" style="229" customWidth="1"/>
    <col min="1027" max="1027" width="17.28515625" style="229" customWidth="1"/>
    <col min="1028" max="1028" width="12.28515625" style="229" customWidth="1"/>
    <col min="1029" max="1029" width="12.42578125" style="229" customWidth="1"/>
    <col min="1030" max="1030" width="15.28515625" style="229" customWidth="1"/>
    <col min="1031" max="1031" width="15.42578125" style="229" customWidth="1"/>
    <col min="1032" max="1032" width="22.5703125" style="229" customWidth="1"/>
    <col min="1033" max="1033" width="18" style="229" customWidth="1"/>
    <col min="1034" max="1034" width="11.5703125" style="229" customWidth="1"/>
    <col min="1035" max="1035" width="24.5703125" style="229" customWidth="1"/>
    <col min="1036" max="1036" width="9.140625" style="229"/>
    <col min="1037" max="1037" width="10.85546875" style="229" bestFit="1" customWidth="1"/>
    <col min="1038" max="1281" width="9.140625" style="229"/>
    <col min="1282" max="1282" width="36.85546875" style="229" customWidth="1"/>
    <col min="1283" max="1283" width="17.28515625" style="229" customWidth="1"/>
    <col min="1284" max="1284" width="12.28515625" style="229" customWidth="1"/>
    <col min="1285" max="1285" width="12.42578125" style="229" customWidth="1"/>
    <col min="1286" max="1286" width="15.28515625" style="229" customWidth="1"/>
    <col min="1287" max="1287" width="15.42578125" style="229" customWidth="1"/>
    <col min="1288" max="1288" width="22.5703125" style="229" customWidth="1"/>
    <col min="1289" max="1289" width="18" style="229" customWidth="1"/>
    <col min="1290" max="1290" width="11.5703125" style="229" customWidth="1"/>
    <col min="1291" max="1291" width="24.5703125" style="229" customWidth="1"/>
    <col min="1292" max="1292" width="9.140625" style="229"/>
    <col min="1293" max="1293" width="10.85546875" style="229" bestFit="1" customWidth="1"/>
    <col min="1294" max="1537" width="9.140625" style="229"/>
    <col min="1538" max="1538" width="36.85546875" style="229" customWidth="1"/>
    <col min="1539" max="1539" width="17.28515625" style="229" customWidth="1"/>
    <col min="1540" max="1540" width="12.28515625" style="229" customWidth="1"/>
    <col min="1541" max="1541" width="12.42578125" style="229" customWidth="1"/>
    <col min="1542" max="1542" width="15.28515625" style="229" customWidth="1"/>
    <col min="1543" max="1543" width="15.42578125" style="229" customWidth="1"/>
    <col min="1544" max="1544" width="22.5703125" style="229" customWidth="1"/>
    <col min="1545" max="1545" width="18" style="229" customWidth="1"/>
    <col min="1546" max="1546" width="11.5703125" style="229" customWidth="1"/>
    <col min="1547" max="1547" width="24.5703125" style="229" customWidth="1"/>
    <col min="1548" max="1548" width="9.140625" style="229"/>
    <col min="1549" max="1549" width="10.85546875" style="229" bestFit="1" customWidth="1"/>
    <col min="1550" max="1793" width="9.140625" style="229"/>
    <col min="1794" max="1794" width="36.85546875" style="229" customWidth="1"/>
    <col min="1795" max="1795" width="17.28515625" style="229" customWidth="1"/>
    <col min="1796" max="1796" width="12.28515625" style="229" customWidth="1"/>
    <col min="1797" max="1797" width="12.42578125" style="229" customWidth="1"/>
    <col min="1798" max="1798" width="15.28515625" style="229" customWidth="1"/>
    <col min="1799" max="1799" width="15.42578125" style="229" customWidth="1"/>
    <col min="1800" max="1800" width="22.5703125" style="229" customWidth="1"/>
    <col min="1801" max="1801" width="18" style="229" customWidth="1"/>
    <col min="1802" max="1802" width="11.5703125" style="229" customWidth="1"/>
    <col min="1803" max="1803" width="24.5703125" style="229" customWidth="1"/>
    <col min="1804" max="1804" width="9.140625" style="229"/>
    <col min="1805" max="1805" width="10.85546875" style="229" bestFit="1" customWidth="1"/>
    <col min="1806" max="2049" width="9.140625" style="229"/>
    <col min="2050" max="2050" width="36.85546875" style="229" customWidth="1"/>
    <col min="2051" max="2051" width="17.28515625" style="229" customWidth="1"/>
    <col min="2052" max="2052" width="12.28515625" style="229" customWidth="1"/>
    <col min="2053" max="2053" width="12.42578125" style="229" customWidth="1"/>
    <col min="2054" max="2054" width="15.28515625" style="229" customWidth="1"/>
    <col min="2055" max="2055" width="15.42578125" style="229" customWidth="1"/>
    <col min="2056" max="2056" width="22.5703125" style="229" customWidth="1"/>
    <col min="2057" max="2057" width="18" style="229" customWidth="1"/>
    <col min="2058" max="2058" width="11.5703125" style="229" customWidth="1"/>
    <col min="2059" max="2059" width="24.5703125" style="229" customWidth="1"/>
    <col min="2060" max="2060" width="9.140625" style="229"/>
    <col min="2061" max="2061" width="10.85546875" style="229" bestFit="1" customWidth="1"/>
    <col min="2062" max="2305" width="9.140625" style="229"/>
    <col min="2306" max="2306" width="36.85546875" style="229" customWidth="1"/>
    <col min="2307" max="2307" width="17.28515625" style="229" customWidth="1"/>
    <col min="2308" max="2308" width="12.28515625" style="229" customWidth="1"/>
    <col min="2309" max="2309" width="12.42578125" style="229" customWidth="1"/>
    <col min="2310" max="2310" width="15.28515625" style="229" customWidth="1"/>
    <col min="2311" max="2311" width="15.42578125" style="229" customWidth="1"/>
    <col min="2312" max="2312" width="22.5703125" style="229" customWidth="1"/>
    <col min="2313" max="2313" width="18" style="229" customWidth="1"/>
    <col min="2314" max="2314" width="11.5703125" style="229" customWidth="1"/>
    <col min="2315" max="2315" width="24.5703125" style="229" customWidth="1"/>
    <col min="2316" max="2316" width="9.140625" style="229"/>
    <col min="2317" max="2317" width="10.85546875" style="229" bestFit="1" customWidth="1"/>
    <col min="2318" max="2561" width="9.140625" style="229"/>
    <col min="2562" max="2562" width="36.85546875" style="229" customWidth="1"/>
    <col min="2563" max="2563" width="17.28515625" style="229" customWidth="1"/>
    <col min="2564" max="2564" width="12.28515625" style="229" customWidth="1"/>
    <col min="2565" max="2565" width="12.42578125" style="229" customWidth="1"/>
    <col min="2566" max="2566" width="15.28515625" style="229" customWidth="1"/>
    <col min="2567" max="2567" width="15.42578125" style="229" customWidth="1"/>
    <col min="2568" max="2568" width="22.5703125" style="229" customWidth="1"/>
    <col min="2569" max="2569" width="18" style="229" customWidth="1"/>
    <col min="2570" max="2570" width="11.5703125" style="229" customWidth="1"/>
    <col min="2571" max="2571" width="24.5703125" style="229" customWidth="1"/>
    <col min="2572" max="2572" width="9.140625" style="229"/>
    <col min="2573" max="2573" width="10.85546875" style="229" bestFit="1" customWidth="1"/>
    <col min="2574" max="2817" width="9.140625" style="229"/>
    <col min="2818" max="2818" width="36.85546875" style="229" customWidth="1"/>
    <col min="2819" max="2819" width="17.28515625" style="229" customWidth="1"/>
    <col min="2820" max="2820" width="12.28515625" style="229" customWidth="1"/>
    <col min="2821" max="2821" width="12.42578125" style="229" customWidth="1"/>
    <col min="2822" max="2822" width="15.28515625" style="229" customWidth="1"/>
    <col min="2823" max="2823" width="15.42578125" style="229" customWidth="1"/>
    <col min="2824" max="2824" width="22.5703125" style="229" customWidth="1"/>
    <col min="2825" max="2825" width="18" style="229" customWidth="1"/>
    <col min="2826" max="2826" width="11.5703125" style="229" customWidth="1"/>
    <col min="2827" max="2827" width="24.5703125" style="229" customWidth="1"/>
    <col min="2828" max="2828" width="9.140625" style="229"/>
    <col min="2829" max="2829" width="10.85546875" style="229" bestFit="1" customWidth="1"/>
    <col min="2830" max="3073" width="9.140625" style="229"/>
    <col min="3074" max="3074" width="36.85546875" style="229" customWidth="1"/>
    <col min="3075" max="3075" width="17.28515625" style="229" customWidth="1"/>
    <col min="3076" max="3076" width="12.28515625" style="229" customWidth="1"/>
    <col min="3077" max="3077" width="12.42578125" style="229" customWidth="1"/>
    <col min="3078" max="3078" width="15.28515625" style="229" customWidth="1"/>
    <col min="3079" max="3079" width="15.42578125" style="229" customWidth="1"/>
    <col min="3080" max="3080" width="22.5703125" style="229" customWidth="1"/>
    <col min="3081" max="3081" width="18" style="229" customWidth="1"/>
    <col min="3082" max="3082" width="11.5703125" style="229" customWidth="1"/>
    <col min="3083" max="3083" width="24.5703125" style="229" customWidth="1"/>
    <col min="3084" max="3084" width="9.140625" style="229"/>
    <col min="3085" max="3085" width="10.85546875" style="229" bestFit="1" customWidth="1"/>
    <col min="3086" max="3329" width="9.140625" style="229"/>
    <col min="3330" max="3330" width="36.85546875" style="229" customWidth="1"/>
    <col min="3331" max="3331" width="17.28515625" style="229" customWidth="1"/>
    <col min="3332" max="3332" width="12.28515625" style="229" customWidth="1"/>
    <col min="3333" max="3333" width="12.42578125" style="229" customWidth="1"/>
    <col min="3334" max="3334" width="15.28515625" style="229" customWidth="1"/>
    <col min="3335" max="3335" width="15.42578125" style="229" customWidth="1"/>
    <col min="3336" max="3336" width="22.5703125" style="229" customWidth="1"/>
    <col min="3337" max="3337" width="18" style="229" customWidth="1"/>
    <col min="3338" max="3338" width="11.5703125" style="229" customWidth="1"/>
    <col min="3339" max="3339" width="24.5703125" style="229" customWidth="1"/>
    <col min="3340" max="3340" width="9.140625" style="229"/>
    <col min="3341" max="3341" width="10.85546875" style="229" bestFit="1" customWidth="1"/>
    <col min="3342" max="3585" width="9.140625" style="229"/>
    <col min="3586" max="3586" width="36.85546875" style="229" customWidth="1"/>
    <col min="3587" max="3587" width="17.28515625" style="229" customWidth="1"/>
    <col min="3588" max="3588" width="12.28515625" style="229" customWidth="1"/>
    <col min="3589" max="3589" width="12.42578125" style="229" customWidth="1"/>
    <col min="3590" max="3590" width="15.28515625" style="229" customWidth="1"/>
    <col min="3591" max="3591" width="15.42578125" style="229" customWidth="1"/>
    <col min="3592" max="3592" width="22.5703125" style="229" customWidth="1"/>
    <col min="3593" max="3593" width="18" style="229" customWidth="1"/>
    <col min="3594" max="3594" width="11.5703125" style="229" customWidth="1"/>
    <col min="3595" max="3595" width="24.5703125" style="229" customWidth="1"/>
    <col min="3596" max="3596" width="9.140625" style="229"/>
    <col min="3597" max="3597" width="10.85546875" style="229" bestFit="1" customWidth="1"/>
    <col min="3598" max="3841" width="9.140625" style="229"/>
    <col min="3842" max="3842" width="36.85546875" style="229" customWidth="1"/>
    <col min="3843" max="3843" width="17.28515625" style="229" customWidth="1"/>
    <col min="3844" max="3844" width="12.28515625" style="229" customWidth="1"/>
    <col min="3845" max="3845" width="12.42578125" style="229" customWidth="1"/>
    <col min="3846" max="3846" width="15.28515625" style="229" customWidth="1"/>
    <col min="3847" max="3847" width="15.42578125" style="229" customWidth="1"/>
    <col min="3848" max="3848" width="22.5703125" style="229" customWidth="1"/>
    <col min="3849" max="3849" width="18" style="229" customWidth="1"/>
    <col min="3850" max="3850" width="11.5703125" style="229" customWidth="1"/>
    <col min="3851" max="3851" width="24.5703125" style="229" customWidth="1"/>
    <col min="3852" max="3852" width="9.140625" style="229"/>
    <col min="3853" max="3853" width="10.85546875" style="229" bestFit="1" customWidth="1"/>
    <col min="3854" max="4097" width="9.140625" style="229"/>
    <col min="4098" max="4098" width="36.85546875" style="229" customWidth="1"/>
    <col min="4099" max="4099" width="17.28515625" style="229" customWidth="1"/>
    <col min="4100" max="4100" width="12.28515625" style="229" customWidth="1"/>
    <col min="4101" max="4101" width="12.42578125" style="229" customWidth="1"/>
    <col min="4102" max="4102" width="15.28515625" style="229" customWidth="1"/>
    <col min="4103" max="4103" width="15.42578125" style="229" customWidth="1"/>
    <col min="4104" max="4104" width="22.5703125" style="229" customWidth="1"/>
    <col min="4105" max="4105" width="18" style="229" customWidth="1"/>
    <col min="4106" max="4106" width="11.5703125" style="229" customWidth="1"/>
    <col min="4107" max="4107" width="24.5703125" style="229" customWidth="1"/>
    <col min="4108" max="4108" width="9.140625" style="229"/>
    <col min="4109" max="4109" width="10.85546875" style="229" bestFit="1" customWidth="1"/>
    <col min="4110" max="4353" width="9.140625" style="229"/>
    <col min="4354" max="4354" width="36.85546875" style="229" customWidth="1"/>
    <col min="4355" max="4355" width="17.28515625" style="229" customWidth="1"/>
    <col min="4356" max="4356" width="12.28515625" style="229" customWidth="1"/>
    <col min="4357" max="4357" width="12.42578125" style="229" customWidth="1"/>
    <col min="4358" max="4358" width="15.28515625" style="229" customWidth="1"/>
    <col min="4359" max="4359" width="15.42578125" style="229" customWidth="1"/>
    <col min="4360" max="4360" width="22.5703125" style="229" customWidth="1"/>
    <col min="4361" max="4361" width="18" style="229" customWidth="1"/>
    <col min="4362" max="4362" width="11.5703125" style="229" customWidth="1"/>
    <col min="4363" max="4363" width="24.5703125" style="229" customWidth="1"/>
    <col min="4364" max="4364" width="9.140625" style="229"/>
    <col min="4365" max="4365" width="10.85546875" style="229" bestFit="1" customWidth="1"/>
    <col min="4366" max="4609" width="9.140625" style="229"/>
    <col min="4610" max="4610" width="36.85546875" style="229" customWidth="1"/>
    <col min="4611" max="4611" width="17.28515625" style="229" customWidth="1"/>
    <col min="4612" max="4612" width="12.28515625" style="229" customWidth="1"/>
    <col min="4613" max="4613" width="12.42578125" style="229" customWidth="1"/>
    <col min="4614" max="4614" width="15.28515625" style="229" customWidth="1"/>
    <col min="4615" max="4615" width="15.42578125" style="229" customWidth="1"/>
    <col min="4616" max="4616" width="22.5703125" style="229" customWidth="1"/>
    <col min="4617" max="4617" width="18" style="229" customWidth="1"/>
    <col min="4618" max="4618" width="11.5703125" style="229" customWidth="1"/>
    <col min="4619" max="4619" width="24.5703125" style="229" customWidth="1"/>
    <col min="4620" max="4620" width="9.140625" style="229"/>
    <col min="4621" max="4621" width="10.85546875" style="229" bestFit="1" customWidth="1"/>
    <col min="4622" max="4865" width="9.140625" style="229"/>
    <col min="4866" max="4866" width="36.85546875" style="229" customWidth="1"/>
    <col min="4867" max="4867" width="17.28515625" style="229" customWidth="1"/>
    <col min="4868" max="4868" width="12.28515625" style="229" customWidth="1"/>
    <col min="4869" max="4869" width="12.42578125" style="229" customWidth="1"/>
    <col min="4870" max="4870" width="15.28515625" style="229" customWidth="1"/>
    <col min="4871" max="4871" width="15.42578125" style="229" customWidth="1"/>
    <col min="4872" max="4872" width="22.5703125" style="229" customWidth="1"/>
    <col min="4873" max="4873" width="18" style="229" customWidth="1"/>
    <col min="4874" max="4874" width="11.5703125" style="229" customWidth="1"/>
    <col min="4875" max="4875" width="24.5703125" style="229" customWidth="1"/>
    <col min="4876" max="4876" width="9.140625" style="229"/>
    <col min="4877" max="4877" width="10.85546875" style="229" bestFit="1" customWidth="1"/>
    <col min="4878" max="5121" width="9.140625" style="229"/>
    <col min="5122" max="5122" width="36.85546875" style="229" customWidth="1"/>
    <col min="5123" max="5123" width="17.28515625" style="229" customWidth="1"/>
    <col min="5124" max="5124" width="12.28515625" style="229" customWidth="1"/>
    <col min="5125" max="5125" width="12.42578125" style="229" customWidth="1"/>
    <col min="5126" max="5126" width="15.28515625" style="229" customWidth="1"/>
    <col min="5127" max="5127" width="15.42578125" style="229" customWidth="1"/>
    <col min="5128" max="5128" width="22.5703125" style="229" customWidth="1"/>
    <col min="5129" max="5129" width="18" style="229" customWidth="1"/>
    <col min="5130" max="5130" width="11.5703125" style="229" customWidth="1"/>
    <col min="5131" max="5131" width="24.5703125" style="229" customWidth="1"/>
    <col min="5132" max="5132" width="9.140625" style="229"/>
    <col min="5133" max="5133" width="10.85546875" style="229" bestFit="1" customWidth="1"/>
    <col min="5134" max="5377" width="9.140625" style="229"/>
    <col min="5378" max="5378" width="36.85546875" style="229" customWidth="1"/>
    <col min="5379" max="5379" width="17.28515625" style="229" customWidth="1"/>
    <col min="5380" max="5380" width="12.28515625" style="229" customWidth="1"/>
    <col min="5381" max="5381" width="12.42578125" style="229" customWidth="1"/>
    <col min="5382" max="5382" width="15.28515625" style="229" customWidth="1"/>
    <col min="5383" max="5383" width="15.42578125" style="229" customWidth="1"/>
    <col min="5384" max="5384" width="22.5703125" style="229" customWidth="1"/>
    <col min="5385" max="5385" width="18" style="229" customWidth="1"/>
    <col min="5386" max="5386" width="11.5703125" style="229" customWidth="1"/>
    <col min="5387" max="5387" width="24.5703125" style="229" customWidth="1"/>
    <col min="5388" max="5388" width="9.140625" style="229"/>
    <col min="5389" max="5389" width="10.85546875" style="229" bestFit="1" customWidth="1"/>
    <col min="5390" max="5633" width="9.140625" style="229"/>
    <col min="5634" max="5634" width="36.85546875" style="229" customWidth="1"/>
    <col min="5635" max="5635" width="17.28515625" style="229" customWidth="1"/>
    <col min="5636" max="5636" width="12.28515625" style="229" customWidth="1"/>
    <col min="5637" max="5637" width="12.42578125" style="229" customWidth="1"/>
    <col min="5638" max="5638" width="15.28515625" style="229" customWidth="1"/>
    <col min="5639" max="5639" width="15.42578125" style="229" customWidth="1"/>
    <col min="5640" max="5640" width="22.5703125" style="229" customWidth="1"/>
    <col min="5641" max="5641" width="18" style="229" customWidth="1"/>
    <col min="5642" max="5642" width="11.5703125" style="229" customWidth="1"/>
    <col min="5643" max="5643" width="24.5703125" style="229" customWidth="1"/>
    <col min="5644" max="5644" width="9.140625" style="229"/>
    <col min="5645" max="5645" width="10.85546875" style="229" bestFit="1" customWidth="1"/>
    <col min="5646" max="5889" width="9.140625" style="229"/>
    <col min="5890" max="5890" width="36.85546875" style="229" customWidth="1"/>
    <col min="5891" max="5891" width="17.28515625" style="229" customWidth="1"/>
    <col min="5892" max="5892" width="12.28515625" style="229" customWidth="1"/>
    <col min="5893" max="5893" width="12.42578125" style="229" customWidth="1"/>
    <col min="5894" max="5894" width="15.28515625" style="229" customWidth="1"/>
    <col min="5895" max="5895" width="15.42578125" style="229" customWidth="1"/>
    <col min="5896" max="5896" width="22.5703125" style="229" customWidth="1"/>
    <col min="5897" max="5897" width="18" style="229" customWidth="1"/>
    <col min="5898" max="5898" width="11.5703125" style="229" customWidth="1"/>
    <col min="5899" max="5899" width="24.5703125" style="229" customWidth="1"/>
    <col min="5900" max="5900" width="9.140625" style="229"/>
    <col min="5901" max="5901" width="10.85546875" style="229" bestFit="1" customWidth="1"/>
    <col min="5902" max="6145" width="9.140625" style="229"/>
    <col min="6146" max="6146" width="36.85546875" style="229" customWidth="1"/>
    <col min="6147" max="6147" width="17.28515625" style="229" customWidth="1"/>
    <col min="6148" max="6148" width="12.28515625" style="229" customWidth="1"/>
    <col min="6149" max="6149" width="12.42578125" style="229" customWidth="1"/>
    <col min="6150" max="6150" width="15.28515625" style="229" customWidth="1"/>
    <col min="6151" max="6151" width="15.42578125" style="229" customWidth="1"/>
    <col min="6152" max="6152" width="22.5703125" style="229" customWidth="1"/>
    <col min="6153" max="6153" width="18" style="229" customWidth="1"/>
    <col min="6154" max="6154" width="11.5703125" style="229" customWidth="1"/>
    <col min="6155" max="6155" width="24.5703125" style="229" customWidth="1"/>
    <col min="6156" max="6156" width="9.140625" style="229"/>
    <col min="6157" max="6157" width="10.85546875" style="229" bestFit="1" customWidth="1"/>
    <col min="6158" max="6401" width="9.140625" style="229"/>
    <col min="6402" max="6402" width="36.85546875" style="229" customWidth="1"/>
    <col min="6403" max="6403" width="17.28515625" style="229" customWidth="1"/>
    <col min="6404" max="6404" width="12.28515625" style="229" customWidth="1"/>
    <col min="6405" max="6405" width="12.42578125" style="229" customWidth="1"/>
    <col min="6406" max="6406" width="15.28515625" style="229" customWidth="1"/>
    <col min="6407" max="6407" width="15.42578125" style="229" customWidth="1"/>
    <col min="6408" max="6408" width="22.5703125" style="229" customWidth="1"/>
    <col min="6409" max="6409" width="18" style="229" customWidth="1"/>
    <col min="6410" max="6410" width="11.5703125" style="229" customWidth="1"/>
    <col min="6411" max="6411" width="24.5703125" style="229" customWidth="1"/>
    <col min="6412" max="6412" width="9.140625" style="229"/>
    <col min="6413" max="6413" width="10.85546875" style="229" bestFit="1" customWidth="1"/>
    <col min="6414" max="6657" width="9.140625" style="229"/>
    <col min="6658" max="6658" width="36.85546875" style="229" customWidth="1"/>
    <col min="6659" max="6659" width="17.28515625" style="229" customWidth="1"/>
    <col min="6660" max="6660" width="12.28515625" style="229" customWidth="1"/>
    <col min="6661" max="6661" width="12.42578125" style="229" customWidth="1"/>
    <col min="6662" max="6662" width="15.28515625" style="229" customWidth="1"/>
    <col min="6663" max="6663" width="15.42578125" style="229" customWidth="1"/>
    <col min="6664" max="6664" width="22.5703125" style="229" customWidth="1"/>
    <col min="6665" max="6665" width="18" style="229" customWidth="1"/>
    <col min="6666" max="6666" width="11.5703125" style="229" customWidth="1"/>
    <col min="6667" max="6667" width="24.5703125" style="229" customWidth="1"/>
    <col min="6668" max="6668" width="9.140625" style="229"/>
    <col min="6669" max="6669" width="10.85546875" style="229" bestFit="1" customWidth="1"/>
    <col min="6670" max="6913" width="9.140625" style="229"/>
    <col min="6914" max="6914" width="36.85546875" style="229" customWidth="1"/>
    <col min="6915" max="6915" width="17.28515625" style="229" customWidth="1"/>
    <col min="6916" max="6916" width="12.28515625" style="229" customWidth="1"/>
    <col min="6917" max="6917" width="12.42578125" style="229" customWidth="1"/>
    <col min="6918" max="6918" width="15.28515625" style="229" customWidth="1"/>
    <col min="6919" max="6919" width="15.42578125" style="229" customWidth="1"/>
    <col min="6920" max="6920" width="22.5703125" style="229" customWidth="1"/>
    <col min="6921" max="6921" width="18" style="229" customWidth="1"/>
    <col min="6922" max="6922" width="11.5703125" style="229" customWidth="1"/>
    <col min="6923" max="6923" width="24.5703125" style="229" customWidth="1"/>
    <col min="6924" max="6924" width="9.140625" style="229"/>
    <col min="6925" max="6925" width="10.85546875" style="229" bestFit="1" customWidth="1"/>
    <col min="6926" max="7169" width="9.140625" style="229"/>
    <col min="7170" max="7170" width="36.85546875" style="229" customWidth="1"/>
    <col min="7171" max="7171" width="17.28515625" style="229" customWidth="1"/>
    <col min="7172" max="7172" width="12.28515625" style="229" customWidth="1"/>
    <col min="7173" max="7173" width="12.42578125" style="229" customWidth="1"/>
    <col min="7174" max="7174" width="15.28515625" style="229" customWidth="1"/>
    <col min="7175" max="7175" width="15.42578125" style="229" customWidth="1"/>
    <col min="7176" max="7176" width="22.5703125" style="229" customWidth="1"/>
    <col min="7177" max="7177" width="18" style="229" customWidth="1"/>
    <col min="7178" max="7178" width="11.5703125" style="229" customWidth="1"/>
    <col min="7179" max="7179" width="24.5703125" style="229" customWidth="1"/>
    <col min="7180" max="7180" width="9.140625" style="229"/>
    <col min="7181" max="7181" width="10.85546875" style="229" bestFit="1" customWidth="1"/>
    <col min="7182" max="7425" width="9.140625" style="229"/>
    <col min="7426" max="7426" width="36.85546875" style="229" customWidth="1"/>
    <col min="7427" max="7427" width="17.28515625" style="229" customWidth="1"/>
    <col min="7428" max="7428" width="12.28515625" style="229" customWidth="1"/>
    <col min="7429" max="7429" width="12.42578125" style="229" customWidth="1"/>
    <col min="7430" max="7430" width="15.28515625" style="229" customWidth="1"/>
    <col min="7431" max="7431" width="15.42578125" style="229" customWidth="1"/>
    <col min="7432" max="7432" width="22.5703125" style="229" customWidth="1"/>
    <col min="7433" max="7433" width="18" style="229" customWidth="1"/>
    <col min="7434" max="7434" width="11.5703125" style="229" customWidth="1"/>
    <col min="7435" max="7435" width="24.5703125" style="229" customWidth="1"/>
    <col min="7436" max="7436" width="9.140625" style="229"/>
    <col min="7437" max="7437" width="10.85546875" style="229" bestFit="1" customWidth="1"/>
    <col min="7438" max="7681" width="9.140625" style="229"/>
    <col min="7682" max="7682" width="36.85546875" style="229" customWidth="1"/>
    <col min="7683" max="7683" width="17.28515625" style="229" customWidth="1"/>
    <col min="7684" max="7684" width="12.28515625" style="229" customWidth="1"/>
    <col min="7685" max="7685" width="12.42578125" style="229" customWidth="1"/>
    <col min="7686" max="7686" width="15.28515625" style="229" customWidth="1"/>
    <col min="7687" max="7687" width="15.42578125" style="229" customWidth="1"/>
    <col min="7688" max="7688" width="22.5703125" style="229" customWidth="1"/>
    <col min="7689" max="7689" width="18" style="229" customWidth="1"/>
    <col min="7690" max="7690" width="11.5703125" style="229" customWidth="1"/>
    <col min="7691" max="7691" width="24.5703125" style="229" customWidth="1"/>
    <col min="7692" max="7692" width="9.140625" style="229"/>
    <col min="7693" max="7693" width="10.85546875" style="229" bestFit="1" customWidth="1"/>
    <col min="7694" max="7937" width="9.140625" style="229"/>
    <col min="7938" max="7938" width="36.85546875" style="229" customWidth="1"/>
    <col min="7939" max="7939" width="17.28515625" style="229" customWidth="1"/>
    <col min="7940" max="7940" width="12.28515625" style="229" customWidth="1"/>
    <col min="7941" max="7941" width="12.42578125" style="229" customWidth="1"/>
    <col min="7942" max="7942" width="15.28515625" style="229" customWidth="1"/>
    <col min="7943" max="7943" width="15.42578125" style="229" customWidth="1"/>
    <col min="7944" max="7944" width="22.5703125" style="229" customWidth="1"/>
    <col min="7945" max="7945" width="18" style="229" customWidth="1"/>
    <col min="7946" max="7946" width="11.5703125" style="229" customWidth="1"/>
    <col min="7947" max="7947" width="24.5703125" style="229" customWidth="1"/>
    <col min="7948" max="7948" width="9.140625" style="229"/>
    <col min="7949" max="7949" width="10.85546875" style="229" bestFit="1" customWidth="1"/>
    <col min="7950" max="8193" width="9.140625" style="229"/>
    <col min="8194" max="8194" width="36.85546875" style="229" customWidth="1"/>
    <col min="8195" max="8195" width="17.28515625" style="229" customWidth="1"/>
    <col min="8196" max="8196" width="12.28515625" style="229" customWidth="1"/>
    <col min="8197" max="8197" width="12.42578125" style="229" customWidth="1"/>
    <col min="8198" max="8198" width="15.28515625" style="229" customWidth="1"/>
    <col min="8199" max="8199" width="15.42578125" style="229" customWidth="1"/>
    <col min="8200" max="8200" width="22.5703125" style="229" customWidth="1"/>
    <col min="8201" max="8201" width="18" style="229" customWidth="1"/>
    <col min="8202" max="8202" width="11.5703125" style="229" customWidth="1"/>
    <col min="8203" max="8203" width="24.5703125" style="229" customWidth="1"/>
    <col min="8204" max="8204" width="9.140625" style="229"/>
    <col min="8205" max="8205" width="10.85546875" style="229" bestFit="1" customWidth="1"/>
    <col min="8206" max="8449" width="9.140625" style="229"/>
    <col min="8450" max="8450" width="36.85546875" style="229" customWidth="1"/>
    <col min="8451" max="8451" width="17.28515625" style="229" customWidth="1"/>
    <col min="8452" max="8452" width="12.28515625" style="229" customWidth="1"/>
    <col min="8453" max="8453" width="12.42578125" style="229" customWidth="1"/>
    <col min="8454" max="8454" width="15.28515625" style="229" customWidth="1"/>
    <col min="8455" max="8455" width="15.42578125" style="229" customWidth="1"/>
    <col min="8456" max="8456" width="22.5703125" style="229" customWidth="1"/>
    <col min="8457" max="8457" width="18" style="229" customWidth="1"/>
    <col min="8458" max="8458" width="11.5703125" style="229" customWidth="1"/>
    <col min="8459" max="8459" width="24.5703125" style="229" customWidth="1"/>
    <col min="8460" max="8460" width="9.140625" style="229"/>
    <col min="8461" max="8461" width="10.85546875" style="229" bestFit="1" customWidth="1"/>
    <col min="8462" max="8705" width="9.140625" style="229"/>
    <col min="8706" max="8706" width="36.85546875" style="229" customWidth="1"/>
    <col min="8707" max="8707" width="17.28515625" style="229" customWidth="1"/>
    <col min="8708" max="8708" width="12.28515625" style="229" customWidth="1"/>
    <col min="8709" max="8709" width="12.42578125" style="229" customWidth="1"/>
    <col min="8710" max="8710" width="15.28515625" style="229" customWidth="1"/>
    <col min="8711" max="8711" width="15.42578125" style="229" customWidth="1"/>
    <col min="8712" max="8712" width="22.5703125" style="229" customWidth="1"/>
    <col min="8713" max="8713" width="18" style="229" customWidth="1"/>
    <col min="8714" max="8714" width="11.5703125" style="229" customWidth="1"/>
    <col min="8715" max="8715" width="24.5703125" style="229" customWidth="1"/>
    <col min="8716" max="8716" width="9.140625" style="229"/>
    <col min="8717" max="8717" width="10.85546875" style="229" bestFit="1" customWidth="1"/>
    <col min="8718" max="8961" width="9.140625" style="229"/>
    <col min="8962" max="8962" width="36.85546875" style="229" customWidth="1"/>
    <col min="8963" max="8963" width="17.28515625" style="229" customWidth="1"/>
    <col min="8964" max="8964" width="12.28515625" style="229" customWidth="1"/>
    <col min="8965" max="8965" width="12.42578125" style="229" customWidth="1"/>
    <col min="8966" max="8966" width="15.28515625" style="229" customWidth="1"/>
    <col min="8967" max="8967" width="15.42578125" style="229" customWidth="1"/>
    <col min="8968" max="8968" width="22.5703125" style="229" customWidth="1"/>
    <col min="8969" max="8969" width="18" style="229" customWidth="1"/>
    <col min="8970" max="8970" width="11.5703125" style="229" customWidth="1"/>
    <col min="8971" max="8971" width="24.5703125" style="229" customWidth="1"/>
    <col min="8972" max="8972" width="9.140625" style="229"/>
    <col min="8973" max="8973" width="10.85546875" style="229" bestFit="1" customWidth="1"/>
    <col min="8974" max="9217" width="9.140625" style="229"/>
    <col min="9218" max="9218" width="36.85546875" style="229" customWidth="1"/>
    <col min="9219" max="9219" width="17.28515625" style="229" customWidth="1"/>
    <col min="9220" max="9220" width="12.28515625" style="229" customWidth="1"/>
    <col min="9221" max="9221" width="12.42578125" style="229" customWidth="1"/>
    <col min="9222" max="9222" width="15.28515625" style="229" customWidth="1"/>
    <col min="9223" max="9223" width="15.42578125" style="229" customWidth="1"/>
    <col min="9224" max="9224" width="22.5703125" style="229" customWidth="1"/>
    <col min="9225" max="9225" width="18" style="229" customWidth="1"/>
    <col min="9226" max="9226" width="11.5703125" style="229" customWidth="1"/>
    <col min="9227" max="9227" width="24.5703125" style="229" customWidth="1"/>
    <col min="9228" max="9228" width="9.140625" style="229"/>
    <col min="9229" max="9229" width="10.85546875" style="229" bestFit="1" customWidth="1"/>
    <col min="9230" max="9473" width="9.140625" style="229"/>
    <col min="9474" max="9474" width="36.85546875" style="229" customWidth="1"/>
    <col min="9475" max="9475" width="17.28515625" style="229" customWidth="1"/>
    <col min="9476" max="9476" width="12.28515625" style="229" customWidth="1"/>
    <col min="9477" max="9477" width="12.42578125" style="229" customWidth="1"/>
    <col min="9478" max="9478" width="15.28515625" style="229" customWidth="1"/>
    <col min="9479" max="9479" width="15.42578125" style="229" customWidth="1"/>
    <col min="9480" max="9480" width="22.5703125" style="229" customWidth="1"/>
    <col min="9481" max="9481" width="18" style="229" customWidth="1"/>
    <col min="9482" max="9482" width="11.5703125" style="229" customWidth="1"/>
    <col min="9483" max="9483" width="24.5703125" style="229" customWidth="1"/>
    <col min="9484" max="9484" width="9.140625" style="229"/>
    <col min="9485" max="9485" width="10.85546875" style="229" bestFit="1" customWidth="1"/>
    <col min="9486" max="9729" width="9.140625" style="229"/>
    <col min="9730" max="9730" width="36.85546875" style="229" customWidth="1"/>
    <col min="9731" max="9731" width="17.28515625" style="229" customWidth="1"/>
    <col min="9732" max="9732" width="12.28515625" style="229" customWidth="1"/>
    <col min="9733" max="9733" width="12.42578125" style="229" customWidth="1"/>
    <col min="9734" max="9734" width="15.28515625" style="229" customWidth="1"/>
    <col min="9735" max="9735" width="15.42578125" style="229" customWidth="1"/>
    <col min="9736" max="9736" width="22.5703125" style="229" customWidth="1"/>
    <col min="9737" max="9737" width="18" style="229" customWidth="1"/>
    <col min="9738" max="9738" width="11.5703125" style="229" customWidth="1"/>
    <col min="9739" max="9739" width="24.5703125" style="229" customWidth="1"/>
    <col min="9740" max="9740" width="9.140625" style="229"/>
    <col min="9741" max="9741" width="10.85546875" style="229" bestFit="1" customWidth="1"/>
    <col min="9742" max="9985" width="9.140625" style="229"/>
    <col min="9986" max="9986" width="36.85546875" style="229" customWidth="1"/>
    <col min="9987" max="9987" width="17.28515625" style="229" customWidth="1"/>
    <col min="9988" max="9988" width="12.28515625" style="229" customWidth="1"/>
    <col min="9989" max="9989" width="12.42578125" style="229" customWidth="1"/>
    <col min="9990" max="9990" width="15.28515625" style="229" customWidth="1"/>
    <col min="9991" max="9991" width="15.42578125" style="229" customWidth="1"/>
    <col min="9992" max="9992" width="22.5703125" style="229" customWidth="1"/>
    <col min="9993" max="9993" width="18" style="229" customWidth="1"/>
    <col min="9994" max="9994" width="11.5703125" style="229" customWidth="1"/>
    <col min="9995" max="9995" width="24.5703125" style="229" customWidth="1"/>
    <col min="9996" max="9996" width="9.140625" style="229"/>
    <col min="9997" max="9997" width="10.85546875" style="229" bestFit="1" customWidth="1"/>
    <col min="9998" max="10241" width="9.140625" style="229"/>
    <col min="10242" max="10242" width="36.85546875" style="229" customWidth="1"/>
    <col min="10243" max="10243" width="17.28515625" style="229" customWidth="1"/>
    <col min="10244" max="10244" width="12.28515625" style="229" customWidth="1"/>
    <col min="10245" max="10245" width="12.42578125" style="229" customWidth="1"/>
    <col min="10246" max="10246" width="15.28515625" style="229" customWidth="1"/>
    <col min="10247" max="10247" width="15.42578125" style="229" customWidth="1"/>
    <col min="10248" max="10248" width="22.5703125" style="229" customWidth="1"/>
    <col min="10249" max="10249" width="18" style="229" customWidth="1"/>
    <col min="10250" max="10250" width="11.5703125" style="229" customWidth="1"/>
    <col min="10251" max="10251" width="24.5703125" style="229" customWidth="1"/>
    <col min="10252" max="10252" width="9.140625" style="229"/>
    <col min="10253" max="10253" width="10.85546875" style="229" bestFit="1" customWidth="1"/>
    <col min="10254" max="10497" width="9.140625" style="229"/>
    <col min="10498" max="10498" width="36.85546875" style="229" customWidth="1"/>
    <col min="10499" max="10499" width="17.28515625" style="229" customWidth="1"/>
    <col min="10500" max="10500" width="12.28515625" style="229" customWidth="1"/>
    <col min="10501" max="10501" width="12.42578125" style="229" customWidth="1"/>
    <col min="10502" max="10502" width="15.28515625" style="229" customWidth="1"/>
    <col min="10503" max="10503" width="15.42578125" style="229" customWidth="1"/>
    <col min="10504" max="10504" width="22.5703125" style="229" customWidth="1"/>
    <col min="10505" max="10505" width="18" style="229" customWidth="1"/>
    <col min="10506" max="10506" width="11.5703125" style="229" customWidth="1"/>
    <col min="10507" max="10507" width="24.5703125" style="229" customWidth="1"/>
    <col min="10508" max="10508" width="9.140625" style="229"/>
    <col min="10509" max="10509" width="10.85546875" style="229" bestFit="1" customWidth="1"/>
    <col min="10510" max="10753" width="9.140625" style="229"/>
    <col min="10754" max="10754" width="36.85546875" style="229" customWidth="1"/>
    <col min="10755" max="10755" width="17.28515625" style="229" customWidth="1"/>
    <col min="10756" max="10756" width="12.28515625" style="229" customWidth="1"/>
    <col min="10757" max="10757" width="12.42578125" style="229" customWidth="1"/>
    <col min="10758" max="10758" width="15.28515625" style="229" customWidth="1"/>
    <col min="10759" max="10759" width="15.42578125" style="229" customWidth="1"/>
    <col min="10760" max="10760" width="22.5703125" style="229" customWidth="1"/>
    <col min="10761" max="10761" width="18" style="229" customWidth="1"/>
    <col min="10762" max="10762" width="11.5703125" style="229" customWidth="1"/>
    <col min="10763" max="10763" width="24.5703125" style="229" customWidth="1"/>
    <col min="10764" max="10764" width="9.140625" style="229"/>
    <col min="10765" max="10765" width="10.85546875" style="229" bestFit="1" customWidth="1"/>
    <col min="10766" max="11009" width="9.140625" style="229"/>
    <col min="11010" max="11010" width="36.85546875" style="229" customWidth="1"/>
    <col min="11011" max="11011" width="17.28515625" style="229" customWidth="1"/>
    <col min="11012" max="11012" width="12.28515625" style="229" customWidth="1"/>
    <col min="11013" max="11013" width="12.42578125" style="229" customWidth="1"/>
    <col min="11014" max="11014" width="15.28515625" style="229" customWidth="1"/>
    <col min="11015" max="11015" width="15.42578125" style="229" customWidth="1"/>
    <col min="11016" max="11016" width="22.5703125" style="229" customWidth="1"/>
    <col min="11017" max="11017" width="18" style="229" customWidth="1"/>
    <col min="11018" max="11018" width="11.5703125" style="229" customWidth="1"/>
    <col min="11019" max="11019" width="24.5703125" style="229" customWidth="1"/>
    <col min="11020" max="11020" width="9.140625" style="229"/>
    <col min="11021" max="11021" width="10.85546875" style="229" bestFit="1" customWidth="1"/>
    <col min="11022" max="11265" width="9.140625" style="229"/>
    <col min="11266" max="11266" width="36.85546875" style="229" customWidth="1"/>
    <col min="11267" max="11267" width="17.28515625" style="229" customWidth="1"/>
    <col min="11268" max="11268" width="12.28515625" style="229" customWidth="1"/>
    <col min="11269" max="11269" width="12.42578125" style="229" customWidth="1"/>
    <col min="11270" max="11270" width="15.28515625" style="229" customWidth="1"/>
    <col min="11271" max="11271" width="15.42578125" style="229" customWidth="1"/>
    <col min="11272" max="11272" width="22.5703125" style="229" customWidth="1"/>
    <col min="11273" max="11273" width="18" style="229" customWidth="1"/>
    <col min="11274" max="11274" width="11.5703125" style="229" customWidth="1"/>
    <col min="11275" max="11275" width="24.5703125" style="229" customWidth="1"/>
    <col min="11276" max="11276" width="9.140625" style="229"/>
    <col min="11277" max="11277" width="10.85546875" style="229" bestFit="1" customWidth="1"/>
    <col min="11278" max="11521" width="9.140625" style="229"/>
    <col min="11522" max="11522" width="36.85546875" style="229" customWidth="1"/>
    <col min="11523" max="11523" width="17.28515625" style="229" customWidth="1"/>
    <col min="11524" max="11524" width="12.28515625" style="229" customWidth="1"/>
    <col min="11525" max="11525" width="12.42578125" style="229" customWidth="1"/>
    <col min="11526" max="11526" width="15.28515625" style="229" customWidth="1"/>
    <col min="11527" max="11527" width="15.42578125" style="229" customWidth="1"/>
    <col min="11528" max="11528" width="22.5703125" style="229" customWidth="1"/>
    <col min="11529" max="11529" width="18" style="229" customWidth="1"/>
    <col min="11530" max="11530" width="11.5703125" style="229" customWidth="1"/>
    <col min="11531" max="11531" width="24.5703125" style="229" customWidth="1"/>
    <col min="11532" max="11532" width="9.140625" style="229"/>
    <col min="11533" max="11533" width="10.85546875" style="229" bestFit="1" customWidth="1"/>
    <col min="11534" max="11777" width="9.140625" style="229"/>
    <col min="11778" max="11778" width="36.85546875" style="229" customWidth="1"/>
    <col min="11779" max="11779" width="17.28515625" style="229" customWidth="1"/>
    <col min="11780" max="11780" width="12.28515625" style="229" customWidth="1"/>
    <col min="11781" max="11781" width="12.42578125" style="229" customWidth="1"/>
    <col min="11782" max="11782" width="15.28515625" style="229" customWidth="1"/>
    <col min="11783" max="11783" width="15.42578125" style="229" customWidth="1"/>
    <col min="11784" max="11784" width="22.5703125" style="229" customWidth="1"/>
    <col min="11785" max="11785" width="18" style="229" customWidth="1"/>
    <col min="11786" max="11786" width="11.5703125" style="229" customWidth="1"/>
    <col min="11787" max="11787" width="24.5703125" style="229" customWidth="1"/>
    <col min="11788" max="11788" width="9.140625" style="229"/>
    <col min="11789" max="11789" width="10.85546875" style="229" bestFit="1" customWidth="1"/>
    <col min="11790" max="12033" width="9.140625" style="229"/>
    <col min="12034" max="12034" width="36.85546875" style="229" customWidth="1"/>
    <col min="12035" max="12035" width="17.28515625" style="229" customWidth="1"/>
    <col min="12036" max="12036" width="12.28515625" style="229" customWidth="1"/>
    <col min="12037" max="12037" width="12.42578125" style="229" customWidth="1"/>
    <col min="12038" max="12038" width="15.28515625" style="229" customWidth="1"/>
    <col min="12039" max="12039" width="15.42578125" style="229" customWidth="1"/>
    <col min="12040" max="12040" width="22.5703125" style="229" customWidth="1"/>
    <col min="12041" max="12041" width="18" style="229" customWidth="1"/>
    <col min="12042" max="12042" width="11.5703125" style="229" customWidth="1"/>
    <col min="12043" max="12043" width="24.5703125" style="229" customWidth="1"/>
    <col min="12044" max="12044" width="9.140625" style="229"/>
    <col min="12045" max="12045" width="10.85546875" style="229" bestFit="1" customWidth="1"/>
    <col min="12046" max="12289" width="9.140625" style="229"/>
    <col min="12290" max="12290" width="36.85546875" style="229" customWidth="1"/>
    <col min="12291" max="12291" width="17.28515625" style="229" customWidth="1"/>
    <col min="12292" max="12292" width="12.28515625" style="229" customWidth="1"/>
    <col min="12293" max="12293" width="12.42578125" style="229" customWidth="1"/>
    <col min="12294" max="12294" width="15.28515625" style="229" customWidth="1"/>
    <col min="12295" max="12295" width="15.42578125" style="229" customWidth="1"/>
    <col min="12296" max="12296" width="22.5703125" style="229" customWidth="1"/>
    <col min="12297" max="12297" width="18" style="229" customWidth="1"/>
    <col min="12298" max="12298" width="11.5703125" style="229" customWidth="1"/>
    <col min="12299" max="12299" width="24.5703125" style="229" customWidth="1"/>
    <col min="12300" max="12300" width="9.140625" style="229"/>
    <col min="12301" max="12301" width="10.85546875" style="229" bestFit="1" customWidth="1"/>
    <col min="12302" max="12545" width="9.140625" style="229"/>
    <col min="12546" max="12546" width="36.85546875" style="229" customWidth="1"/>
    <col min="12547" max="12547" width="17.28515625" style="229" customWidth="1"/>
    <col min="12548" max="12548" width="12.28515625" style="229" customWidth="1"/>
    <col min="12549" max="12549" width="12.42578125" style="229" customWidth="1"/>
    <col min="12550" max="12550" width="15.28515625" style="229" customWidth="1"/>
    <col min="12551" max="12551" width="15.42578125" style="229" customWidth="1"/>
    <col min="12552" max="12552" width="22.5703125" style="229" customWidth="1"/>
    <col min="12553" max="12553" width="18" style="229" customWidth="1"/>
    <col min="12554" max="12554" width="11.5703125" style="229" customWidth="1"/>
    <col min="12555" max="12555" width="24.5703125" style="229" customWidth="1"/>
    <col min="12556" max="12556" width="9.140625" style="229"/>
    <col min="12557" max="12557" width="10.85546875" style="229" bestFit="1" customWidth="1"/>
    <col min="12558" max="12801" width="9.140625" style="229"/>
    <col min="12802" max="12802" width="36.85546875" style="229" customWidth="1"/>
    <col min="12803" max="12803" width="17.28515625" style="229" customWidth="1"/>
    <col min="12804" max="12804" width="12.28515625" style="229" customWidth="1"/>
    <col min="12805" max="12805" width="12.42578125" style="229" customWidth="1"/>
    <col min="12806" max="12806" width="15.28515625" style="229" customWidth="1"/>
    <col min="12807" max="12807" width="15.42578125" style="229" customWidth="1"/>
    <col min="12808" max="12808" width="22.5703125" style="229" customWidth="1"/>
    <col min="12809" max="12809" width="18" style="229" customWidth="1"/>
    <col min="12810" max="12810" width="11.5703125" style="229" customWidth="1"/>
    <col min="12811" max="12811" width="24.5703125" style="229" customWidth="1"/>
    <col min="12812" max="12812" width="9.140625" style="229"/>
    <col min="12813" max="12813" width="10.85546875" style="229" bestFit="1" customWidth="1"/>
    <col min="12814" max="13057" width="9.140625" style="229"/>
    <col min="13058" max="13058" width="36.85546875" style="229" customWidth="1"/>
    <col min="13059" max="13059" width="17.28515625" style="229" customWidth="1"/>
    <col min="13060" max="13060" width="12.28515625" style="229" customWidth="1"/>
    <col min="13061" max="13061" width="12.42578125" style="229" customWidth="1"/>
    <col min="13062" max="13062" width="15.28515625" style="229" customWidth="1"/>
    <col min="13063" max="13063" width="15.42578125" style="229" customWidth="1"/>
    <col min="13064" max="13064" width="22.5703125" style="229" customWidth="1"/>
    <col min="13065" max="13065" width="18" style="229" customWidth="1"/>
    <col min="13066" max="13066" width="11.5703125" style="229" customWidth="1"/>
    <col min="13067" max="13067" width="24.5703125" style="229" customWidth="1"/>
    <col min="13068" max="13068" width="9.140625" style="229"/>
    <col min="13069" max="13069" width="10.85546875" style="229" bestFit="1" customWidth="1"/>
    <col min="13070" max="13313" width="9.140625" style="229"/>
    <col min="13314" max="13314" width="36.85546875" style="229" customWidth="1"/>
    <col min="13315" max="13315" width="17.28515625" style="229" customWidth="1"/>
    <col min="13316" max="13316" width="12.28515625" style="229" customWidth="1"/>
    <col min="13317" max="13317" width="12.42578125" style="229" customWidth="1"/>
    <col min="13318" max="13318" width="15.28515625" style="229" customWidth="1"/>
    <col min="13319" max="13319" width="15.42578125" style="229" customWidth="1"/>
    <col min="13320" max="13320" width="22.5703125" style="229" customWidth="1"/>
    <col min="13321" max="13321" width="18" style="229" customWidth="1"/>
    <col min="13322" max="13322" width="11.5703125" style="229" customWidth="1"/>
    <col min="13323" max="13323" width="24.5703125" style="229" customWidth="1"/>
    <col min="13324" max="13324" width="9.140625" style="229"/>
    <col min="13325" max="13325" width="10.85546875" style="229" bestFit="1" customWidth="1"/>
    <col min="13326" max="13569" width="9.140625" style="229"/>
    <col min="13570" max="13570" width="36.85546875" style="229" customWidth="1"/>
    <col min="13571" max="13571" width="17.28515625" style="229" customWidth="1"/>
    <col min="13572" max="13572" width="12.28515625" style="229" customWidth="1"/>
    <col min="13573" max="13573" width="12.42578125" style="229" customWidth="1"/>
    <col min="13574" max="13574" width="15.28515625" style="229" customWidth="1"/>
    <col min="13575" max="13575" width="15.42578125" style="229" customWidth="1"/>
    <col min="13576" max="13576" width="22.5703125" style="229" customWidth="1"/>
    <col min="13577" max="13577" width="18" style="229" customWidth="1"/>
    <col min="13578" max="13578" width="11.5703125" style="229" customWidth="1"/>
    <col min="13579" max="13579" width="24.5703125" style="229" customWidth="1"/>
    <col min="13580" max="13580" width="9.140625" style="229"/>
    <col min="13581" max="13581" width="10.85546875" style="229" bestFit="1" customWidth="1"/>
    <col min="13582" max="13825" width="9.140625" style="229"/>
    <col min="13826" max="13826" width="36.85546875" style="229" customWidth="1"/>
    <col min="13827" max="13827" width="17.28515625" style="229" customWidth="1"/>
    <col min="13828" max="13828" width="12.28515625" style="229" customWidth="1"/>
    <col min="13829" max="13829" width="12.42578125" style="229" customWidth="1"/>
    <col min="13830" max="13830" width="15.28515625" style="229" customWidth="1"/>
    <col min="13831" max="13831" width="15.42578125" style="229" customWidth="1"/>
    <col min="13832" max="13832" width="22.5703125" style="229" customWidth="1"/>
    <col min="13833" max="13833" width="18" style="229" customWidth="1"/>
    <col min="13834" max="13834" width="11.5703125" style="229" customWidth="1"/>
    <col min="13835" max="13835" width="24.5703125" style="229" customWidth="1"/>
    <col min="13836" max="13836" width="9.140625" style="229"/>
    <col min="13837" max="13837" width="10.85546875" style="229" bestFit="1" customWidth="1"/>
    <col min="13838" max="14081" width="9.140625" style="229"/>
    <col min="14082" max="14082" width="36.85546875" style="229" customWidth="1"/>
    <col min="14083" max="14083" width="17.28515625" style="229" customWidth="1"/>
    <col min="14084" max="14084" width="12.28515625" style="229" customWidth="1"/>
    <col min="14085" max="14085" width="12.42578125" style="229" customWidth="1"/>
    <col min="14086" max="14086" width="15.28515625" style="229" customWidth="1"/>
    <col min="14087" max="14087" width="15.42578125" style="229" customWidth="1"/>
    <col min="14088" max="14088" width="22.5703125" style="229" customWidth="1"/>
    <col min="14089" max="14089" width="18" style="229" customWidth="1"/>
    <col min="14090" max="14090" width="11.5703125" style="229" customWidth="1"/>
    <col min="14091" max="14091" width="24.5703125" style="229" customWidth="1"/>
    <col min="14092" max="14092" width="9.140625" style="229"/>
    <col min="14093" max="14093" width="10.85546875" style="229" bestFit="1" customWidth="1"/>
    <col min="14094" max="14337" width="9.140625" style="229"/>
    <col min="14338" max="14338" width="36.85546875" style="229" customWidth="1"/>
    <col min="14339" max="14339" width="17.28515625" style="229" customWidth="1"/>
    <col min="14340" max="14340" width="12.28515625" style="229" customWidth="1"/>
    <col min="14341" max="14341" width="12.42578125" style="229" customWidth="1"/>
    <col min="14342" max="14342" width="15.28515625" style="229" customWidth="1"/>
    <col min="14343" max="14343" width="15.42578125" style="229" customWidth="1"/>
    <col min="14344" max="14344" width="22.5703125" style="229" customWidth="1"/>
    <col min="14345" max="14345" width="18" style="229" customWidth="1"/>
    <col min="14346" max="14346" width="11.5703125" style="229" customWidth="1"/>
    <col min="14347" max="14347" width="24.5703125" style="229" customWidth="1"/>
    <col min="14348" max="14348" width="9.140625" style="229"/>
    <col min="14349" max="14349" width="10.85546875" style="229" bestFit="1" customWidth="1"/>
    <col min="14350" max="14593" width="9.140625" style="229"/>
    <col min="14594" max="14594" width="36.85546875" style="229" customWidth="1"/>
    <col min="14595" max="14595" width="17.28515625" style="229" customWidth="1"/>
    <col min="14596" max="14596" width="12.28515625" style="229" customWidth="1"/>
    <col min="14597" max="14597" width="12.42578125" style="229" customWidth="1"/>
    <col min="14598" max="14598" width="15.28515625" style="229" customWidth="1"/>
    <col min="14599" max="14599" width="15.42578125" style="229" customWidth="1"/>
    <col min="14600" max="14600" width="22.5703125" style="229" customWidth="1"/>
    <col min="14601" max="14601" width="18" style="229" customWidth="1"/>
    <col min="14602" max="14602" width="11.5703125" style="229" customWidth="1"/>
    <col min="14603" max="14603" width="24.5703125" style="229" customWidth="1"/>
    <col min="14604" max="14604" width="9.140625" style="229"/>
    <col min="14605" max="14605" width="10.85546875" style="229" bestFit="1" customWidth="1"/>
    <col min="14606" max="14849" width="9.140625" style="229"/>
    <col min="14850" max="14850" width="36.85546875" style="229" customWidth="1"/>
    <col min="14851" max="14851" width="17.28515625" style="229" customWidth="1"/>
    <col min="14852" max="14852" width="12.28515625" style="229" customWidth="1"/>
    <col min="14853" max="14853" width="12.42578125" style="229" customWidth="1"/>
    <col min="14854" max="14854" width="15.28515625" style="229" customWidth="1"/>
    <col min="14855" max="14855" width="15.42578125" style="229" customWidth="1"/>
    <col min="14856" max="14856" width="22.5703125" style="229" customWidth="1"/>
    <col min="14857" max="14857" width="18" style="229" customWidth="1"/>
    <col min="14858" max="14858" width="11.5703125" style="229" customWidth="1"/>
    <col min="14859" max="14859" width="24.5703125" style="229" customWidth="1"/>
    <col min="14860" max="14860" width="9.140625" style="229"/>
    <col min="14861" max="14861" width="10.85546875" style="229" bestFit="1" customWidth="1"/>
    <col min="14862" max="15105" width="9.140625" style="229"/>
    <col min="15106" max="15106" width="36.85546875" style="229" customWidth="1"/>
    <col min="15107" max="15107" width="17.28515625" style="229" customWidth="1"/>
    <col min="15108" max="15108" width="12.28515625" style="229" customWidth="1"/>
    <col min="15109" max="15109" width="12.42578125" style="229" customWidth="1"/>
    <col min="15110" max="15110" width="15.28515625" style="229" customWidth="1"/>
    <col min="15111" max="15111" width="15.42578125" style="229" customWidth="1"/>
    <col min="15112" max="15112" width="22.5703125" style="229" customWidth="1"/>
    <col min="15113" max="15113" width="18" style="229" customWidth="1"/>
    <col min="15114" max="15114" width="11.5703125" style="229" customWidth="1"/>
    <col min="15115" max="15115" width="24.5703125" style="229" customWidth="1"/>
    <col min="15116" max="15116" width="9.140625" style="229"/>
    <col min="15117" max="15117" width="10.85546875" style="229" bestFit="1" customWidth="1"/>
    <col min="15118" max="15361" width="9.140625" style="229"/>
    <col min="15362" max="15362" width="36.85546875" style="229" customWidth="1"/>
    <col min="15363" max="15363" width="17.28515625" style="229" customWidth="1"/>
    <col min="15364" max="15364" width="12.28515625" style="229" customWidth="1"/>
    <col min="15365" max="15365" width="12.42578125" style="229" customWidth="1"/>
    <col min="15366" max="15366" width="15.28515625" style="229" customWidth="1"/>
    <col min="15367" max="15367" width="15.42578125" style="229" customWidth="1"/>
    <col min="15368" max="15368" width="22.5703125" style="229" customWidth="1"/>
    <col min="15369" max="15369" width="18" style="229" customWidth="1"/>
    <col min="15370" max="15370" width="11.5703125" style="229" customWidth="1"/>
    <col min="15371" max="15371" width="24.5703125" style="229" customWidth="1"/>
    <col min="15372" max="15372" width="9.140625" style="229"/>
    <col min="15373" max="15373" width="10.85546875" style="229" bestFit="1" customWidth="1"/>
    <col min="15374" max="15617" width="9.140625" style="229"/>
    <col min="15618" max="15618" width="36.85546875" style="229" customWidth="1"/>
    <col min="15619" max="15619" width="17.28515625" style="229" customWidth="1"/>
    <col min="15620" max="15620" width="12.28515625" style="229" customWidth="1"/>
    <col min="15621" max="15621" width="12.42578125" style="229" customWidth="1"/>
    <col min="15622" max="15622" width="15.28515625" style="229" customWidth="1"/>
    <col min="15623" max="15623" width="15.42578125" style="229" customWidth="1"/>
    <col min="15624" max="15624" width="22.5703125" style="229" customWidth="1"/>
    <col min="15625" max="15625" width="18" style="229" customWidth="1"/>
    <col min="15626" max="15626" width="11.5703125" style="229" customWidth="1"/>
    <col min="15627" max="15627" width="24.5703125" style="229" customWidth="1"/>
    <col min="15628" max="15628" width="9.140625" style="229"/>
    <col min="15629" max="15629" width="10.85546875" style="229" bestFit="1" customWidth="1"/>
    <col min="15630" max="15873" width="9.140625" style="229"/>
    <col min="15874" max="15874" width="36.85546875" style="229" customWidth="1"/>
    <col min="15875" max="15875" width="17.28515625" style="229" customWidth="1"/>
    <col min="15876" max="15876" width="12.28515625" style="229" customWidth="1"/>
    <col min="15877" max="15877" width="12.42578125" style="229" customWidth="1"/>
    <col min="15878" max="15878" width="15.28515625" style="229" customWidth="1"/>
    <col min="15879" max="15879" width="15.42578125" style="229" customWidth="1"/>
    <col min="15880" max="15880" width="22.5703125" style="229" customWidth="1"/>
    <col min="15881" max="15881" width="18" style="229" customWidth="1"/>
    <col min="15882" max="15882" width="11.5703125" style="229" customWidth="1"/>
    <col min="15883" max="15883" width="24.5703125" style="229" customWidth="1"/>
    <col min="15884" max="15884" width="9.140625" style="229"/>
    <col min="15885" max="15885" width="10.85546875" style="229" bestFit="1" customWidth="1"/>
    <col min="15886" max="16129" width="9.140625" style="229"/>
    <col min="16130" max="16130" width="36.85546875" style="229" customWidth="1"/>
    <col min="16131" max="16131" width="17.28515625" style="229" customWidth="1"/>
    <col min="16132" max="16132" width="12.28515625" style="229" customWidth="1"/>
    <col min="16133" max="16133" width="12.42578125" style="229" customWidth="1"/>
    <col min="16134" max="16134" width="15.28515625" style="229" customWidth="1"/>
    <col min="16135" max="16135" width="15.42578125" style="229" customWidth="1"/>
    <col min="16136" max="16136" width="22.5703125" style="229" customWidth="1"/>
    <col min="16137" max="16137" width="18" style="229" customWidth="1"/>
    <col min="16138" max="16138" width="11.5703125" style="229" customWidth="1"/>
    <col min="16139" max="16139" width="24.5703125" style="229" customWidth="1"/>
    <col min="16140" max="16140" width="9.140625" style="229"/>
    <col min="16141" max="16141" width="10.85546875" style="229" bestFit="1" customWidth="1"/>
    <col min="16142" max="16384" width="9.140625" style="229"/>
  </cols>
  <sheetData>
    <row r="1" spans="2:200" ht="12.75">
      <c r="B1" s="75"/>
      <c r="C1" s="75"/>
      <c r="D1" s="228"/>
      <c r="E1" s="228"/>
      <c r="F1" s="228"/>
      <c r="G1" s="228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  <c r="BM1" s="75"/>
      <c r="BN1" s="75"/>
      <c r="BO1" s="75"/>
      <c r="BP1" s="75"/>
      <c r="BQ1" s="75"/>
      <c r="BR1" s="75"/>
      <c r="BS1" s="75"/>
      <c r="BT1" s="75"/>
      <c r="BU1" s="75"/>
      <c r="BV1" s="75"/>
      <c r="BW1" s="75"/>
      <c r="BX1" s="75"/>
      <c r="BY1" s="75"/>
      <c r="BZ1" s="75"/>
      <c r="CA1" s="75"/>
      <c r="CB1" s="75"/>
      <c r="CC1" s="75"/>
      <c r="CD1" s="75"/>
      <c r="CE1" s="75"/>
      <c r="CF1" s="75"/>
      <c r="CG1" s="75"/>
      <c r="CH1" s="75"/>
      <c r="CI1" s="75"/>
      <c r="CJ1" s="75"/>
      <c r="CK1" s="75"/>
      <c r="CL1" s="75"/>
      <c r="CM1" s="75"/>
      <c r="CN1" s="75"/>
      <c r="CO1" s="75"/>
      <c r="CP1" s="75"/>
      <c r="CQ1" s="75"/>
      <c r="CR1" s="75"/>
      <c r="CS1" s="75"/>
      <c r="CT1" s="75"/>
      <c r="CU1" s="75"/>
      <c r="CV1" s="75"/>
      <c r="CW1" s="75"/>
      <c r="CX1" s="75"/>
      <c r="CY1" s="75"/>
      <c r="CZ1" s="75"/>
      <c r="DA1" s="75"/>
      <c r="DB1" s="75"/>
      <c r="DC1" s="75"/>
      <c r="DD1" s="75"/>
      <c r="DE1" s="75"/>
      <c r="DF1" s="75"/>
      <c r="DG1" s="75"/>
      <c r="DH1" s="75"/>
      <c r="DI1" s="75"/>
      <c r="DJ1" s="75"/>
      <c r="DK1" s="75"/>
      <c r="DL1" s="75"/>
      <c r="DM1" s="75"/>
      <c r="DN1" s="75"/>
      <c r="DO1" s="75"/>
      <c r="DP1" s="75"/>
      <c r="DQ1" s="75"/>
      <c r="DR1" s="75"/>
      <c r="DS1" s="75"/>
      <c r="DT1" s="75"/>
      <c r="DU1" s="75"/>
      <c r="DV1" s="75"/>
      <c r="DW1" s="75"/>
      <c r="DX1" s="75"/>
      <c r="DY1" s="75"/>
      <c r="DZ1" s="75"/>
      <c r="EA1" s="75"/>
      <c r="EB1" s="75"/>
      <c r="EC1" s="75"/>
      <c r="ED1" s="75"/>
      <c r="EE1" s="75"/>
      <c r="EF1" s="75"/>
      <c r="EG1" s="75"/>
      <c r="EH1" s="75"/>
      <c r="EI1" s="75"/>
      <c r="EJ1" s="75"/>
      <c r="EK1" s="75"/>
      <c r="EL1" s="75"/>
      <c r="EM1" s="75"/>
      <c r="EN1" s="75"/>
      <c r="EO1" s="75"/>
      <c r="EP1" s="75"/>
      <c r="EQ1" s="75"/>
      <c r="ER1" s="75"/>
      <c r="ES1" s="75"/>
      <c r="ET1" s="75"/>
      <c r="EU1" s="75"/>
      <c r="EV1" s="75"/>
      <c r="EW1" s="75"/>
      <c r="EX1" s="75"/>
      <c r="EY1" s="75"/>
      <c r="EZ1" s="75"/>
      <c r="FA1" s="75"/>
      <c r="FB1" s="75"/>
      <c r="FC1" s="75"/>
      <c r="FD1" s="75"/>
      <c r="FE1" s="75"/>
      <c r="FF1" s="75"/>
      <c r="FG1" s="75"/>
      <c r="FH1" s="75"/>
      <c r="FI1" s="75"/>
      <c r="FJ1" s="75"/>
      <c r="FK1" s="75"/>
      <c r="FL1" s="75"/>
      <c r="FM1" s="75"/>
      <c r="FN1" s="75"/>
      <c r="FO1" s="75"/>
      <c r="FP1" s="75"/>
      <c r="FQ1" s="75"/>
      <c r="FR1" s="75"/>
      <c r="FS1" s="75"/>
      <c r="FT1" s="75"/>
      <c r="FU1" s="75"/>
      <c r="FV1" s="75"/>
      <c r="FW1" s="75"/>
      <c r="FX1" s="75"/>
      <c r="FY1" s="75"/>
      <c r="FZ1" s="75"/>
      <c r="GA1" s="75"/>
      <c r="GB1" s="75"/>
      <c r="GC1" s="75"/>
      <c r="GD1" s="75"/>
      <c r="GE1" s="75"/>
      <c r="GF1" s="75"/>
      <c r="GG1" s="75"/>
      <c r="GH1" s="75"/>
      <c r="GI1" s="75"/>
      <c r="GJ1" s="75"/>
      <c r="GK1" s="75"/>
      <c r="GL1" s="75"/>
      <c r="GM1" s="75"/>
      <c r="GN1" s="75"/>
      <c r="GO1" s="75"/>
      <c r="GP1" s="75"/>
      <c r="GQ1" s="75"/>
      <c r="GR1" s="75"/>
    </row>
    <row r="2" spans="2:200" ht="12.75">
      <c r="B2" s="75"/>
      <c r="C2" s="75"/>
      <c r="D2" s="228"/>
      <c r="E2" s="228"/>
      <c r="F2" s="228"/>
      <c r="G2" s="228"/>
      <c r="H2" s="75"/>
      <c r="I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  <c r="CA2" s="75"/>
      <c r="CB2" s="75"/>
      <c r="CC2" s="75"/>
      <c r="CD2" s="75"/>
      <c r="CE2" s="75"/>
      <c r="CF2" s="75"/>
      <c r="CG2" s="75"/>
      <c r="CH2" s="75"/>
      <c r="CI2" s="75"/>
      <c r="CJ2" s="75"/>
      <c r="CK2" s="75"/>
      <c r="CL2" s="75"/>
      <c r="CM2" s="75"/>
      <c r="CN2" s="75"/>
      <c r="CO2" s="75"/>
      <c r="CP2" s="75"/>
      <c r="CQ2" s="75"/>
      <c r="CR2" s="75"/>
      <c r="CS2" s="75"/>
      <c r="CT2" s="75"/>
      <c r="CU2" s="75"/>
      <c r="CV2" s="75"/>
      <c r="CW2" s="75"/>
      <c r="CX2" s="75"/>
      <c r="CY2" s="75"/>
      <c r="CZ2" s="75"/>
      <c r="DA2" s="75"/>
      <c r="DB2" s="75"/>
      <c r="DC2" s="75"/>
      <c r="DD2" s="75"/>
      <c r="DE2" s="75"/>
      <c r="DF2" s="75"/>
      <c r="DG2" s="75"/>
      <c r="DH2" s="75"/>
      <c r="DI2" s="75"/>
      <c r="DJ2" s="75"/>
      <c r="DK2" s="75"/>
      <c r="DL2" s="75"/>
      <c r="DM2" s="75"/>
      <c r="DN2" s="75"/>
      <c r="DO2" s="75"/>
      <c r="DP2" s="75"/>
      <c r="DQ2" s="75"/>
      <c r="DR2" s="75"/>
      <c r="DS2" s="75"/>
      <c r="DT2" s="75"/>
      <c r="DU2" s="75"/>
      <c r="DV2" s="75"/>
      <c r="DW2" s="75"/>
      <c r="DX2" s="75"/>
      <c r="DY2" s="75"/>
      <c r="DZ2" s="75"/>
      <c r="EA2" s="75"/>
      <c r="EB2" s="75"/>
      <c r="EC2" s="75"/>
      <c r="ED2" s="75"/>
      <c r="EE2" s="75"/>
      <c r="EF2" s="75"/>
      <c r="EG2" s="75"/>
      <c r="EH2" s="75"/>
      <c r="EI2" s="75"/>
      <c r="EJ2" s="75"/>
      <c r="EK2" s="75"/>
      <c r="EL2" s="75"/>
      <c r="EM2" s="75"/>
      <c r="EN2" s="75"/>
      <c r="EO2" s="75"/>
      <c r="EP2" s="75"/>
      <c r="EQ2" s="75"/>
      <c r="ER2" s="75"/>
      <c r="ES2" s="75"/>
      <c r="ET2" s="75"/>
      <c r="EU2" s="75"/>
      <c r="EV2" s="75"/>
      <c r="EW2" s="75"/>
      <c r="EX2" s="75"/>
      <c r="EY2" s="75"/>
      <c r="EZ2" s="75"/>
      <c r="FA2" s="75"/>
      <c r="FB2" s="75"/>
      <c r="FC2" s="75"/>
      <c r="FD2" s="75"/>
      <c r="FE2" s="75"/>
      <c r="FF2" s="75"/>
      <c r="FG2" s="75"/>
      <c r="FH2" s="75"/>
      <c r="FI2" s="75"/>
      <c r="FJ2" s="75"/>
      <c r="FK2" s="75"/>
      <c r="FL2" s="75"/>
      <c r="FM2" s="75"/>
      <c r="FN2" s="75"/>
      <c r="FO2" s="75"/>
      <c r="FP2" s="75"/>
      <c r="FQ2" s="75"/>
      <c r="FR2" s="75"/>
      <c r="FS2" s="75"/>
      <c r="FT2" s="75"/>
      <c r="FU2" s="75"/>
      <c r="FV2" s="75"/>
      <c r="FW2" s="75"/>
      <c r="FX2" s="75"/>
      <c r="FY2" s="75"/>
      <c r="FZ2" s="75"/>
      <c r="GA2" s="75"/>
      <c r="GB2" s="75"/>
      <c r="GC2" s="75"/>
      <c r="GD2" s="75"/>
      <c r="GE2" s="75"/>
      <c r="GF2" s="75"/>
      <c r="GG2" s="75"/>
      <c r="GH2" s="75"/>
      <c r="GI2" s="75"/>
      <c r="GJ2" s="75"/>
      <c r="GK2" s="75"/>
      <c r="GL2" s="75"/>
      <c r="GM2" s="75"/>
      <c r="GN2" s="75"/>
      <c r="GO2" s="75"/>
      <c r="GP2" s="75"/>
      <c r="GQ2" s="75"/>
      <c r="GR2" s="75"/>
    </row>
    <row r="3" spans="2:200" ht="12.75">
      <c r="B3" s="230" t="s">
        <v>77</v>
      </c>
      <c r="C3" s="371" t="s">
        <v>78</v>
      </c>
      <c r="D3" s="371"/>
      <c r="E3" s="371"/>
      <c r="F3" s="371"/>
      <c r="G3" s="371"/>
      <c r="H3" s="371"/>
      <c r="I3" s="230"/>
      <c r="K3" s="231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/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  <c r="EP3" s="75"/>
      <c r="EQ3" s="75"/>
      <c r="ER3" s="75"/>
      <c r="ES3" s="75"/>
      <c r="ET3" s="75"/>
      <c r="EU3" s="75"/>
      <c r="EV3" s="75"/>
      <c r="EW3" s="75"/>
      <c r="EX3" s="75"/>
      <c r="EY3" s="75"/>
      <c r="EZ3" s="75"/>
      <c r="FA3" s="75"/>
      <c r="FB3" s="75"/>
      <c r="FC3" s="75"/>
      <c r="FD3" s="75"/>
      <c r="FE3" s="75"/>
      <c r="FF3" s="75"/>
      <c r="FG3" s="75"/>
      <c r="FH3" s="75"/>
      <c r="FI3" s="75"/>
      <c r="FJ3" s="75"/>
      <c r="FK3" s="75"/>
      <c r="FL3" s="75"/>
      <c r="FM3" s="75"/>
      <c r="FN3" s="75"/>
      <c r="FO3" s="75"/>
      <c r="FP3" s="75"/>
      <c r="FQ3" s="75"/>
      <c r="FR3" s="75"/>
      <c r="FS3" s="75"/>
      <c r="FT3" s="75"/>
      <c r="FU3" s="75"/>
      <c r="FV3" s="75"/>
      <c r="FW3" s="75"/>
      <c r="FX3" s="75"/>
      <c r="FY3" s="75"/>
      <c r="FZ3" s="75"/>
      <c r="GA3" s="75"/>
      <c r="GB3" s="75"/>
      <c r="GC3" s="75"/>
      <c r="GD3" s="75"/>
      <c r="GE3" s="75"/>
      <c r="GF3" s="75"/>
      <c r="GG3" s="75"/>
      <c r="GH3" s="75"/>
      <c r="GI3" s="75"/>
      <c r="GJ3" s="75"/>
      <c r="GK3" s="75"/>
      <c r="GL3" s="75"/>
      <c r="GM3" s="75"/>
      <c r="GN3" s="75"/>
      <c r="GO3" s="75"/>
      <c r="GP3" s="75"/>
      <c r="GQ3" s="75"/>
      <c r="GR3" s="75"/>
    </row>
    <row r="4" spans="2:200" ht="12.75">
      <c r="B4" s="232"/>
      <c r="C4" s="371" t="s">
        <v>79</v>
      </c>
      <c r="D4" s="371"/>
      <c r="E4" s="371"/>
      <c r="F4" s="371"/>
      <c r="G4" s="371"/>
      <c r="H4" s="371"/>
      <c r="I4" s="233"/>
      <c r="K4" s="233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/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/>
      <c r="EF4" s="75"/>
      <c r="EG4" s="75"/>
      <c r="EH4" s="75"/>
      <c r="EI4" s="75"/>
      <c r="EJ4" s="75"/>
      <c r="EK4" s="75"/>
      <c r="EL4" s="75"/>
      <c r="EM4" s="75"/>
      <c r="EN4" s="75"/>
      <c r="EO4" s="75"/>
      <c r="EP4" s="75"/>
      <c r="EQ4" s="75"/>
      <c r="ER4" s="75"/>
      <c r="ES4" s="75"/>
      <c r="ET4" s="75"/>
      <c r="EU4" s="75"/>
      <c r="EV4" s="75"/>
      <c r="EW4" s="75"/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5"/>
      <c r="FK4" s="75"/>
      <c r="FL4" s="75"/>
      <c r="FM4" s="75"/>
      <c r="FN4" s="75"/>
      <c r="FO4" s="75"/>
      <c r="FP4" s="75"/>
      <c r="FQ4" s="75"/>
      <c r="FR4" s="75"/>
      <c r="FS4" s="75"/>
      <c r="FT4" s="75"/>
      <c r="FU4" s="75"/>
      <c r="FV4" s="75"/>
      <c r="FW4" s="75"/>
      <c r="FX4" s="75"/>
      <c r="FY4" s="75"/>
      <c r="FZ4" s="75"/>
      <c r="GA4" s="75"/>
      <c r="GB4" s="75"/>
      <c r="GC4" s="75"/>
      <c r="GD4" s="75"/>
      <c r="GE4" s="75"/>
      <c r="GF4" s="75"/>
      <c r="GG4" s="75"/>
      <c r="GH4" s="75"/>
      <c r="GI4" s="75"/>
      <c r="GJ4" s="75"/>
      <c r="GK4" s="75"/>
      <c r="GL4" s="75"/>
      <c r="GM4" s="75"/>
      <c r="GN4" s="75"/>
      <c r="GO4" s="75"/>
      <c r="GP4" s="75"/>
      <c r="GQ4" s="75"/>
      <c r="GR4" s="75"/>
    </row>
    <row r="5" spans="2:200" ht="12.75">
      <c r="B5" s="232"/>
      <c r="C5" s="372" t="s">
        <v>80</v>
      </c>
      <c r="D5" s="372"/>
      <c r="E5" s="372"/>
      <c r="F5" s="372"/>
      <c r="G5" s="372"/>
      <c r="H5" s="372"/>
      <c r="I5" s="234"/>
      <c r="K5" s="234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/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/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5"/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</row>
    <row r="6" spans="2:200" ht="12.75">
      <c r="B6" s="235"/>
      <c r="C6" s="371" t="s">
        <v>81</v>
      </c>
      <c r="D6" s="371"/>
      <c r="E6" s="371"/>
      <c r="F6" s="371"/>
      <c r="G6" s="371"/>
      <c r="H6" s="371"/>
      <c r="I6" s="234"/>
      <c r="J6" s="234"/>
      <c r="K6" s="234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/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5"/>
      <c r="BX6" s="75"/>
      <c r="BY6" s="75"/>
      <c r="BZ6" s="75"/>
      <c r="CA6" s="75"/>
      <c r="CB6" s="75"/>
      <c r="CC6" s="75"/>
      <c r="CD6" s="75"/>
      <c r="CE6" s="75"/>
      <c r="CF6" s="75"/>
      <c r="CG6" s="75"/>
      <c r="CH6" s="75"/>
      <c r="CI6" s="75"/>
      <c r="CJ6" s="75"/>
      <c r="CK6" s="75"/>
      <c r="CL6" s="75"/>
      <c r="CM6" s="75"/>
      <c r="CN6" s="75"/>
      <c r="CO6" s="75"/>
      <c r="CP6" s="75"/>
      <c r="CQ6" s="75"/>
      <c r="CR6" s="75"/>
      <c r="CS6" s="75"/>
      <c r="CT6" s="75"/>
      <c r="CU6" s="75"/>
      <c r="CV6" s="75"/>
      <c r="CW6" s="75"/>
      <c r="CX6" s="75"/>
      <c r="CY6" s="75"/>
      <c r="CZ6" s="75"/>
      <c r="DA6" s="75"/>
      <c r="DB6" s="75"/>
      <c r="DC6" s="75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75"/>
      <c r="DZ6" s="75"/>
      <c r="EA6" s="75"/>
      <c r="EB6" s="75"/>
      <c r="EC6" s="75"/>
      <c r="ED6" s="75"/>
      <c r="EE6" s="75"/>
      <c r="EF6" s="75"/>
      <c r="EG6" s="75"/>
      <c r="EH6" s="75"/>
      <c r="EI6" s="75"/>
      <c r="EJ6" s="75"/>
      <c r="EK6" s="75"/>
      <c r="EL6" s="75"/>
      <c r="EM6" s="75"/>
      <c r="EN6" s="75"/>
      <c r="EO6" s="75"/>
      <c r="EP6" s="75"/>
      <c r="EQ6" s="75"/>
      <c r="ER6" s="75"/>
      <c r="ES6" s="75"/>
      <c r="ET6" s="75"/>
      <c r="EU6" s="75"/>
      <c r="EV6" s="75"/>
      <c r="EW6" s="75"/>
      <c r="EX6" s="75"/>
      <c r="EY6" s="75"/>
      <c r="EZ6" s="75"/>
      <c r="FA6" s="75"/>
      <c r="FB6" s="75"/>
      <c r="FC6" s="75"/>
      <c r="FD6" s="75"/>
      <c r="FE6" s="75"/>
      <c r="FF6" s="75"/>
      <c r="FG6" s="75"/>
      <c r="FH6" s="75"/>
      <c r="FI6" s="75"/>
      <c r="FJ6" s="75"/>
      <c r="FK6" s="75"/>
      <c r="FL6" s="75"/>
      <c r="FM6" s="75"/>
      <c r="FN6" s="75"/>
      <c r="FO6" s="75"/>
      <c r="FP6" s="75"/>
      <c r="FQ6" s="75"/>
      <c r="FR6" s="75"/>
      <c r="FS6" s="75"/>
      <c r="FT6" s="75"/>
      <c r="FU6" s="75"/>
      <c r="FV6" s="75"/>
      <c r="FW6" s="75"/>
      <c r="FX6" s="75"/>
      <c r="FY6" s="75"/>
      <c r="FZ6" s="75"/>
      <c r="GA6" s="75"/>
      <c r="GB6" s="75"/>
      <c r="GC6" s="75"/>
      <c r="GD6" s="75"/>
      <c r="GE6" s="75"/>
      <c r="GF6" s="75"/>
      <c r="GG6" s="75"/>
      <c r="GH6" s="75"/>
      <c r="GI6" s="75"/>
      <c r="GJ6" s="75"/>
      <c r="GK6" s="75"/>
      <c r="GL6" s="75"/>
      <c r="GM6" s="75"/>
      <c r="GN6" s="75"/>
      <c r="GO6" s="75"/>
      <c r="GP6" s="75"/>
      <c r="GQ6" s="75"/>
      <c r="GR6" s="75"/>
    </row>
    <row r="7" spans="2:200" ht="12.75">
      <c r="B7" s="236"/>
      <c r="C7" s="371" t="s">
        <v>49</v>
      </c>
      <c r="D7" s="371"/>
      <c r="E7" s="371"/>
      <c r="F7" s="371"/>
      <c r="G7" s="371"/>
      <c r="H7" s="371"/>
      <c r="I7" s="237"/>
      <c r="J7" s="237"/>
      <c r="K7" s="237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  <c r="BH7" s="75"/>
      <c r="BI7" s="75"/>
      <c r="BJ7" s="75"/>
      <c r="BK7" s="75"/>
      <c r="BL7" s="75"/>
      <c r="BM7" s="75"/>
      <c r="BN7" s="75"/>
      <c r="BO7" s="75"/>
      <c r="BP7" s="75"/>
      <c r="BQ7" s="75"/>
      <c r="BR7" s="75"/>
      <c r="BS7" s="75"/>
      <c r="BT7" s="75"/>
      <c r="BU7" s="75"/>
      <c r="BV7" s="75"/>
      <c r="BW7" s="75"/>
      <c r="BX7" s="75"/>
      <c r="BY7" s="75"/>
      <c r="BZ7" s="75"/>
      <c r="CA7" s="75"/>
      <c r="CB7" s="75"/>
      <c r="CC7" s="75"/>
      <c r="CD7" s="75"/>
      <c r="CE7" s="75"/>
      <c r="CF7" s="75"/>
      <c r="CG7" s="75"/>
      <c r="CH7" s="75"/>
      <c r="CI7" s="75"/>
      <c r="CJ7" s="75"/>
      <c r="CK7" s="75"/>
      <c r="CL7" s="75"/>
      <c r="CM7" s="75"/>
      <c r="CN7" s="75"/>
      <c r="CO7" s="75"/>
      <c r="CP7" s="75"/>
      <c r="CQ7" s="75"/>
      <c r="CR7" s="75"/>
      <c r="CS7" s="75"/>
      <c r="CT7" s="75"/>
      <c r="CU7" s="75"/>
      <c r="CV7" s="75"/>
      <c r="CW7" s="75"/>
      <c r="CX7" s="75"/>
      <c r="CY7" s="75"/>
      <c r="CZ7" s="75"/>
      <c r="DA7" s="75"/>
      <c r="DB7" s="75"/>
      <c r="DC7" s="75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75"/>
      <c r="DZ7" s="75"/>
      <c r="EA7" s="75"/>
      <c r="EB7" s="75"/>
      <c r="EC7" s="75"/>
      <c r="ED7" s="75"/>
      <c r="EE7" s="75"/>
      <c r="EF7" s="75"/>
      <c r="EG7" s="75"/>
      <c r="EH7" s="75"/>
      <c r="EI7" s="75"/>
      <c r="EJ7" s="75"/>
      <c r="EK7" s="75"/>
      <c r="EL7" s="75"/>
      <c r="EM7" s="75"/>
      <c r="EN7" s="75"/>
      <c r="EO7" s="75"/>
      <c r="EP7" s="75"/>
      <c r="EQ7" s="75"/>
      <c r="ER7" s="75"/>
      <c r="ES7" s="75"/>
      <c r="ET7" s="75"/>
      <c r="EU7" s="75"/>
      <c r="EV7" s="75"/>
      <c r="EW7" s="75"/>
      <c r="EX7" s="75"/>
      <c r="EY7" s="75"/>
      <c r="EZ7" s="75"/>
      <c r="FA7" s="75"/>
      <c r="FB7" s="75"/>
      <c r="FC7" s="75"/>
      <c r="FD7" s="75"/>
      <c r="FE7" s="75"/>
      <c r="FF7" s="75"/>
      <c r="FG7" s="75"/>
      <c r="FH7" s="75"/>
      <c r="FI7" s="75"/>
      <c r="FJ7" s="75"/>
      <c r="FK7" s="75"/>
      <c r="FL7" s="75"/>
      <c r="FM7" s="75"/>
      <c r="FN7" s="75"/>
      <c r="FO7" s="75"/>
      <c r="FP7" s="75"/>
      <c r="FQ7" s="75"/>
      <c r="FR7" s="75"/>
      <c r="FS7" s="75"/>
      <c r="FT7" s="75"/>
      <c r="FU7" s="75"/>
      <c r="FV7" s="75"/>
      <c r="FW7" s="75"/>
      <c r="FX7" s="75"/>
      <c r="FY7" s="75"/>
      <c r="FZ7" s="75"/>
      <c r="GA7" s="75"/>
      <c r="GB7" s="75"/>
      <c r="GC7" s="75"/>
      <c r="GD7" s="75"/>
      <c r="GE7" s="75"/>
      <c r="GF7" s="75"/>
      <c r="GG7" s="75"/>
      <c r="GH7" s="75"/>
      <c r="GI7" s="75"/>
      <c r="GJ7" s="75"/>
      <c r="GK7" s="75"/>
      <c r="GL7" s="75"/>
      <c r="GM7" s="75"/>
      <c r="GN7" s="75"/>
      <c r="GO7" s="75"/>
      <c r="GP7" s="75"/>
      <c r="GQ7" s="75"/>
      <c r="GR7" s="75"/>
    </row>
    <row r="8" spans="2:200" ht="12.75">
      <c r="B8" s="238"/>
      <c r="C8" s="79"/>
      <c r="D8" s="78"/>
      <c r="E8" s="78"/>
      <c r="F8" s="78"/>
      <c r="G8" s="78"/>
      <c r="H8" s="78"/>
      <c r="I8" s="78"/>
      <c r="J8" s="79"/>
      <c r="K8" s="78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  <c r="BW8" s="75"/>
      <c r="BX8" s="75"/>
      <c r="BY8" s="75"/>
      <c r="BZ8" s="75"/>
      <c r="CA8" s="75"/>
      <c r="CB8" s="75"/>
      <c r="CC8" s="75"/>
      <c r="CD8" s="75"/>
      <c r="CE8" s="75"/>
      <c r="CF8" s="75"/>
      <c r="CG8" s="75"/>
      <c r="CH8" s="75"/>
      <c r="CI8" s="75"/>
      <c r="CJ8" s="75"/>
      <c r="CK8" s="75"/>
      <c r="CL8" s="75"/>
      <c r="CM8" s="75"/>
      <c r="CN8" s="75"/>
      <c r="CO8" s="75"/>
      <c r="CP8" s="75"/>
      <c r="CQ8" s="75"/>
      <c r="CR8" s="75"/>
      <c r="CS8" s="75"/>
      <c r="CT8" s="75"/>
      <c r="CU8" s="75"/>
      <c r="CV8" s="75"/>
      <c r="CW8" s="75"/>
      <c r="CX8" s="75"/>
      <c r="CY8" s="75"/>
      <c r="CZ8" s="75"/>
      <c r="DA8" s="75"/>
      <c r="DB8" s="75"/>
      <c r="DC8" s="75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75"/>
      <c r="DZ8" s="75"/>
      <c r="EA8" s="75"/>
      <c r="EB8" s="75"/>
      <c r="EC8" s="75"/>
      <c r="ED8" s="75"/>
      <c r="EE8" s="75"/>
      <c r="EF8" s="75"/>
      <c r="EG8" s="75"/>
      <c r="EH8" s="75"/>
      <c r="EI8" s="75"/>
      <c r="EJ8" s="75"/>
      <c r="EK8" s="75"/>
      <c r="EL8" s="75"/>
      <c r="EM8" s="75"/>
      <c r="EN8" s="75"/>
      <c r="EO8" s="75"/>
      <c r="EP8" s="75"/>
      <c r="EQ8" s="75"/>
      <c r="ER8" s="75"/>
      <c r="ES8" s="75"/>
      <c r="ET8" s="75"/>
      <c r="EU8" s="75"/>
      <c r="EV8" s="75"/>
      <c r="EW8" s="75"/>
      <c r="EX8" s="75"/>
      <c r="EY8" s="75"/>
      <c r="EZ8" s="75"/>
      <c r="FA8" s="75"/>
      <c r="FB8" s="75"/>
      <c r="FC8" s="75"/>
      <c r="FD8" s="75"/>
      <c r="FE8" s="75"/>
      <c r="FF8" s="75"/>
      <c r="FG8" s="75"/>
      <c r="FH8" s="75"/>
      <c r="FI8" s="75"/>
      <c r="FJ8" s="75"/>
      <c r="FK8" s="75"/>
      <c r="FL8" s="75"/>
      <c r="FM8" s="75"/>
      <c r="FN8" s="75"/>
      <c r="FO8" s="75"/>
      <c r="FP8" s="75"/>
      <c r="FQ8" s="75"/>
      <c r="FR8" s="75"/>
      <c r="FS8" s="75"/>
      <c r="FT8" s="75"/>
      <c r="FU8" s="75"/>
      <c r="FV8" s="75"/>
      <c r="FW8" s="75"/>
      <c r="FX8" s="75"/>
      <c r="FY8" s="75"/>
      <c r="FZ8" s="75"/>
      <c r="GA8" s="75"/>
      <c r="GB8" s="75"/>
      <c r="GC8" s="75"/>
      <c r="GD8" s="75"/>
      <c r="GE8" s="75"/>
      <c r="GF8" s="75"/>
      <c r="GG8" s="75"/>
      <c r="GH8" s="75"/>
      <c r="GI8" s="75"/>
      <c r="GJ8" s="75"/>
      <c r="GK8" s="75"/>
      <c r="GL8" s="75"/>
      <c r="GM8" s="75"/>
      <c r="GN8" s="75"/>
      <c r="GO8" s="75"/>
      <c r="GP8" s="75"/>
      <c r="GQ8" s="75"/>
      <c r="GR8" s="75"/>
    </row>
    <row r="9" spans="2:200">
      <c r="B9" s="239" t="s">
        <v>82</v>
      </c>
      <c r="C9" s="240"/>
      <c r="D9" s="241"/>
      <c r="E9" s="241"/>
      <c r="F9" s="241"/>
      <c r="G9" s="241"/>
      <c r="H9" s="242"/>
      <c r="I9" s="242"/>
      <c r="J9" s="242"/>
      <c r="K9" s="242">
        <v>1</v>
      </c>
    </row>
    <row r="10" spans="2:200">
      <c r="B10" s="360" t="s">
        <v>83</v>
      </c>
      <c r="C10" s="363" t="s">
        <v>84</v>
      </c>
      <c r="D10" s="365" t="s">
        <v>85</v>
      </c>
      <c r="E10" s="366"/>
      <c r="F10" s="366"/>
      <c r="G10" s="367"/>
      <c r="H10" s="363" t="s">
        <v>86</v>
      </c>
      <c r="I10" s="363" t="s">
        <v>87</v>
      </c>
      <c r="J10" s="363" t="s">
        <v>88</v>
      </c>
      <c r="K10" s="363" t="s">
        <v>89</v>
      </c>
      <c r="M10" s="243"/>
    </row>
    <row r="11" spans="2:200" ht="33.75">
      <c r="B11" s="361"/>
      <c r="C11" s="364"/>
      <c r="D11" s="369" t="s">
        <v>90</v>
      </c>
      <c r="E11" s="370"/>
      <c r="F11" s="244" t="s">
        <v>91</v>
      </c>
      <c r="G11" s="244" t="s">
        <v>92</v>
      </c>
      <c r="H11" s="364"/>
      <c r="I11" s="364"/>
      <c r="J11" s="364"/>
      <c r="K11" s="364"/>
    </row>
    <row r="12" spans="2:200" ht="33.75">
      <c r="B12" s="362"/>
      <c r="C12" s="245" t="s">
        <v>13</v>
      </c>
      <c r="D12" s="246" t="s">
        <v>93</v>
      </c>
      <c r="E12" s="246" t="s">
        <v>94</v>
      </c>
      <c r="F12" s="247" t="s">
        <v>95</v>
      </c>
      <c r="G12" s="248" t="s">
        <v>96</v>
      </c>
      <c r="H12" s="249" t="s">
        <v>97</v>
      </c>
      <c r="I12" s="248" t="s">
        <v>98</v>
      </c>
      <c r="J12" s="368"/>
      <c r="K12" s="250" t="s">
        <v>99</v>
      </c>
    </row>
    <row r="13" spans="2:200" s="253" customFormat="1">
      <c r="B13" s="251" t="s">
        <v>100</v>
      </c>
      <c r="C13" s="252">
        <f t="shared" ref="C13:K13" si="0">C15+C16</f>
        <v>31637514.23</v>
      </c>
      <c r="D13" s="252">
        <f t="shared" si="0"/>
        <v>233523.45</v>
      </c>
      <c r="E13" s="252">
        <f t="shared" si="0"/>
        <v>49155.819999999992</v>
      </c>
      <c r="F13" s="252">
        <f t="shared" si="0"/>
        <v>59975.88</v>
      </c>
      <c r="G13" s="252">
        <f t="shared" si="0"/>
        <v>33364.25</v>
      </c>
      <c r="H13" s="252">
        <f t="shared" si="0"/>
        <v>31261494.830000002</v>
      </c>
      <c r="I13" s="252">
        <f t="shared" si="0"/>
        <v>14269245.02</v>
      </c>
      <c r="J13" s="252">
        <f t="shared" si="0"/>
        <v>0</v>
      </c>
      <c r="K13" s="252">
        <f t="shared" si="0"/>
        <v>16992249.810000002</v>
      </c>
    </row>
    <row r="14" spans="2:200" s="253" customFormat="1">
      <c r="B14" s="254" t="s">
        <v>101</v>
      </c>
      <c r="C14" s="255">
        <v>0</v>
      </c>
      <c r="D14" s="256">
        <v>0</v>
      </c>
      <c r="E14" s="255">
        <v>0</v>
      </c>
      <c r="F14" s="256">
        <v>0</v>
      </c>
      <c r="G14" s="255">
        <v>0</v>
      </c>
      <c r="H14" s="252">
        <f>(C14-(D14+E14+F14+G14))</f>
        <v>0</v>
      </c>
      <c r="I14" s="255">
        <v>0</v>
      </c>
      <c r="J14" s="256">
        <v>0</v>
      </c>
      <c r="K14" s="257">
        <f>H14-I14</f>
        <v>0</v>
      </c>
    </row>
    <row r="15" spans="2:200" s="253" customFormat="1">
      <c r="B15" s="258" t="s">
        <v>102</v>
      </c>
      <c r="C15" s="259">
        <v>29417751.850000001</v>
      </c>
      <c r="D15" s="260">
        <v>0</v>
      </c>
      <c r="E15" s="261">
        <v>49155.819999999992</v>
      </c>
      <c r="F15" s="260">
        <v>0</v>
      </c>
      <c r="G15" s="261">
        <v>33364.25</v>
      </c>
      <c r="H15" s="262">
        <f>(C15-(D15+E15+F15+G15))</f>
        <v>29335231.780000001</v>
      </c>
      <c r="I15" s="263">
        <v>14269245.02</v>
      </c>
      <c r="J15" s="264"/>
      <c r="K15" s="265">
        <f>H15-I15</f>
        <v>15065986.760000002</v>
      </c>
    </row>
    <row r="16" spans="2:200" s="253" customFormat="1">
      <c r="B16" s="266" t="s">
        <v>103</v>
      </c>
      <c r="C16" s="267">
        <v>2219762.38</v>
      </c>
      <c r="D16" s="268">
        <v>233523.45</v>
      </c>
      <c r="E16" s="267">
        <v>0</v>
      </c>
      <c r="F16" s="268">
        <v>59975.88</v>
      </c>
      <c r="G16" s="267">
        <v>0</v>
      </c>
      <c r="H16" s="268">
        <f>(C16-(D16+E16+F16+G16))</f>
        <v>1926263.0499999998</v>
      </c>
      <c r="I16" s="267">
        <v>0</v>
      </c>
      <c r="J16" s="268">
        <v>0</v>
      </c>
      <c r="K16" s="268">
        <f>H16-I16</f>
        <v>1926263.0499999998</v>
      </c>
    </row>
    <row r="17" spans="2:11" s="253" customFormat="1">
      <c r="B17" s="269" t="s">
        <v>104</v>
      </c>
      <c r="C17" s="270">
        <f>C18+C19+C20+C21+C23</f>
        <v>810534089.90999997</v>
      </c>
      <c r="D17" s="270">
        <f t="shared" ref="D17:K17" si="1">D18+D19+D20+D21+D23</f>
        <v>31200388.600000001</v>
      </c>
      <c r="E17" s="270">
        <f t="shared" si="1"/>
        <v>1448021.65</v>
      </c>
      <c r="F17" s="270">
        <f t="shared" si="1"/>
        <v>7883095.8700000001</v>
      </c>
      <c r="G17" s="270">
        <f t="shared" si="1"/>
        <v>264564905.43999997</v>
      </c>
      <c r="H17" s="270">
        <f t="shared" si="1"/>
        <v>505437678.35000008</v>
      </c>
      <c r="I17" s="270">
        <f t="shared" si="1"/>
        <v>56560897.559999995</v>
      </c>
      <c r="J17" s="270">
        <f t="shared" si="1"/>
        <v>0</v>
      </c>
      <c r="K17" s="270">
        <f t="shared" si="1"/>
        <v>448876780.79000008</v>
      </c>
    </row>
    <row r="18" spans="2:11" s="253" customFormat="1">
      <c r="B18" s="271" t="s">
        <v>105</v>
      </c>
      <c r="C18" s="272">
        <v>4820295.26</v>
      </c>
      <c r="D18" s="273">
        <v>0</v>
      </c>
      <c r="E18" s="272">
        <v>264742</v>
      </c>
      <c r="F18" s="274">
        <v>0</v>
      </c>
      <c r="G18" s="273">
        <v>11866.8</v>
      </c>
      <c r="H18" s="275">
        <f>(C18-(D18+E18+F18+G18))</f>
        <v>4543686.46</v>
      </c>
      <c r="I18" s="273">
        <v>1519047.99</v>
      </c>
      <c r="J18" s="272">
        <v>0</v>
      </c>
      <c r="K18" s="262">
        <f>H18-I18</f>
        <v>3024638.4699999997</v>
      </c>
    </row>
    <row r="19" spans="2:11" s="253" customFormat="1" ht="22.5">
      <c r="B19" s="271" t="s">
        <v>106</v>
      </c>
      <c r="C19" s="272">
        <v>2455614.36</v>
      </c>
      <c r="D19" s="273">
        <v>74.25</v>
      </c>
      <c r="E19" s="272">
        <v>20611.78</v>
      </c>
      <c r="F19" s="274">
        <v>0</v>
      </c>
      <c r="G19" s="273">
        <v>0</v>
      </c>
      <c r="H19" s="275">
        <f>(C19-(D19+E19+F19+G19))</f>
        <v>2434928.33</v>
      </c>
      <c r="I19" s="273">
        <v>359194.73</v>
      </c>
      <c r="J19" s="272">
        <v>0</v>
      </c>
      <c r="K19" s="262">
        <f>H19-I19</f>
        <v>2075733.6</v>
      </c>
    </row>
    <row r="20" spans="2:11" s="253" customFormat="1">
      <c r="B20" s="271" t="s">
        <v>107</v>
      </c>
      <c r="C20" s="272">
        <v>539293475.20000005</v>
      </c>
      <c r="D20" s="273">
        <v>31200314.350000001</v>
      </c>
      <c r="E20" s="272">
        <v>1162667.8699999999</v>
      </c>
      <c r="F20" s="274">
        <v>7883095.8700000001</v>
      </c>
      <c r="G20" s="273">
        <v>588333.55000000005</v>
      </c>
      <c r="H20" s="275">
        <f>(C20-(D20+E20+F20+G20))</f>
        <v>498459063.56000006</v>
      </c>
      <c r="I20" s="273">
        <v>54682654.839999996</v>
      </c>
      <c r="J20" s="272">
        <v>0</v>
      </c>
      <c r="K20" s="262">
        <f>H20-I20</f>
        <v>443776408.72000009</v>
      </c>
    </row>
    <row r="21" spans="2:11" s="281" customFormat="1">
      <c r="B21" s="276" t="s">
        <v>108</v>
      </c>
      <c r="C21" s="277">
        <v>209159754.94999999</v>
      </c>
      <c r="D21" s="278">
        <v>0</v>
      </c>
      <c r="E21" s="277">
        <v>0</v>
      </c>
      <c r="F21" s="279">
        <v>0</v>
      </c>
      <c r="G21" s="278">
        <v>209159754.94999999</v>
      </c>
      <c r="H21" s="277">
        <v>0</v>
      </c>
      <c r="I21" s="278">
        <v>0</v>
      </c>
      <c r="J21" s="277">
        <v>0</v>
      </c>
      <c r="K21" s="280">
        <v>0</v>
      </c>
    </row>
    <row r="22" spans="2:11" ht="22.5">
      <c r="B22" s="271" t="s">
        <v>109</v>
      </c>
      <c r="C22" s="272">
        <v>209159754.94999999</v>
      </c>
      <c r="D22" s="265">
        <v>0</v>
      </c>
      <c r="E22" s="272">
        <v>0</v>
      </c>
      <c r="F22" s="274">
        <v>0</v>
      </c>
      <c r="G22" s="273">
        <v>209159754.94999999</v>
      </c>
      <c r="H22" s="275">
        <v>0</v>
      </c>
      <c r="I22" s="273">
        <v>0</v>
      </c>
      <c r="J22" s="272">
        <v>0</v>
      </c>
      <c r="K22" s="265">
        <v>0</v>
      </c>
    </row>
    <row r="23" spans="2:11" s="285" customFormat="1">
      <c r="B23" s="282" t="s">
        <v>110</v>
      </c>
      <c r="C23" s="277">
        <f>C24</f>
        <v>54804950.139999993</v>
      </c>
      <c r="D23" s="280">
        <v>0</v>
      </c>
      <c r="E23" s="283">
        <v>0</v>
      </c>
      <c r="F23" s="284">
        <v>0</v>
      </c>
      <c r="G23" s="278">
        <f>C23</f>
        <v>54804950.139999993</v>
      </c>
      <c r="H23" s="277">
        <v>0</v>
      </c>
      <c r="I23" s="278">
        <v>0</v>
      </c>
      <c r="J23" s="277">
        <v>0</v>
      </c>
      <c r="K23" s="280">
        <v>0</v>
      </c>
    </row>
    <row r="24" spans="2:11">
      <c r="B24" s="286" t="s">
        <v>111</v>
      </c>
      <c r="C24" s="287">
        <v>54804950.139999993</v>
      </c>
      <c r="D24" s="288">
        <v>0</v>
      </c>
      <c r="E24" s="289">
        <v>0</v>
      </c>
      <c r="F24" s="290">
        <v>0</v>
      </c>
      <c r="G24" s="268">
        <f>C24</f>
        <v>54804950.139999993</v>
      </c>
      <c r="H24" s="291">
        <v>0</v>
      </c>
      <c r="I24" s="268">
        <v>0</v>
      </c>
      <c r="J24" s="267">
        <v>0</v>
      </c>
      <c r="K24" s="288">
        <v>0</v>
      </c>
    </row>
    <row r="25" spans="2:11">
      <c r="B25" s="292" t="s">
        <v>112</v>
      </c>
      <c r="C25" s="293">
        <f t="shared" ref="C25:K25" si="2">C17+C13</f>
        <v>842171604.13999999</v>
      </c>
      <c r="D25" s="293">
        <f t="shared" si="2"/>
        <v>31433912.050000001</v>
      </c>
      <c r="E25" s="293">
        <f t="shared" si="2"/>
        <v>1497177.47</v>
      </c>
      <c r="F25" s="293">
        <f t="shared" si="2"/>
        <v>7943071.75</v>
      </c>
      <c r="G25" s="293">
        <f t="shared" si="2"/>
        <v>264598269.68999997</v>
      </c>
      <c r="H25" s="293">
        <f t="shared" si="2"/>
        <v>536699173.18000007</v>
      </c>
      <c r="I25" s="293">
        <f t="shared" si="2"/>
        <v>70830142.579999998</v>
      </c>
      <c r="J25" s="293">
        <f t="shared" si="2"/>
        <v>0</v>
      </c>
      <c r="K25" s="293">
        <f t="shared" si="2"/>
        <v>465869030.60000008</v>
      </c>
    </row>
    <row r="26" spans="2:11">
      <c r="C26" s="243"/>
    </row>
  </sheetData>
  <mergeCells count="13">
    <mergeCell ref="J10:J12"/>
    <mergeCell ref="K10:K11"/>
    <mergeCell ref="D11:E11"/>
    <mergeCell ref="C3:H3"/>
    <mergeCell ref="C4:H4"/>
    <mergeCell ref="C5:H5"/>
    <mergeCell ref="C6:H6"/>
    <mergeCell ref="C7:H7"/>
    <mergeCell ref="B10:B12"/>
    <mergeCell ref="C10:C11"/>
    <mergeCell ref="D10:G10"/>
    <mergeCell ref="H10:H11"/>
    <mergeCell ref="I10:I1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52"/>
  <sheetViews>
    <sheetView topLeftCell="A7" workbookViewId="0">
      <selection sqref="A1:XFD1048576"/>
    </sheetView>
  </sheetViews>
  <sheetFormatPr defaultRowHeight="11.25"/>
  <cols>
    <col min="1" max="2" width="9.140625" style="295"/>
    <col min="3" max="3" width="48.7109375" style="295" customWidth="1"/>
    <col min="4" max="4" width="35.28515625" style="295" customWidth="1"/>
    <col min="5" max="5" width="39.5703125" style="295" customWidth="1"/>
    <col min="6" max="6" width="11.28515625" style="295" bestFit="1" customWidth="1"/>
    <col min="7" max="7" width="11.7109375" style="295" bestFit="1" customWidth="1"/>
    <col min="8" max="258" width="9.140625" style="295"/>
    <col min="259" max="259" width="48.7109375" style="295" customWidth="1"/>
    <col min="260" max="260" width="35.28515625" style="295" customWidth="1"/>
    <col min="261" max="261" width="39.5703125" style="295" customWidth="1"/>
    <col min="262" max="262" width="11.28515625" style="295" bestFit="1" customWidth="1"/>
    <col min="263" max="263" width="11.7109375" style="295" bestFit="1" customWidth="1"/>
    <col min="264" max="514" width="9.140625" style="295"/>
    <col min="515" max="515" width="48.7109375" style="295" customWidth="1"/>
    <col min="516" max="516" width="35.28515625" style="295" customWidth="1"/>
    <col min="517" max="517" width="39.5703125" style="295" customWidth="1"/>
    <col min="518" max="518" width="11.28515625" style="295" bestFit="1" customWidth="1"/>
    <col min="519" max="519" width="11.7109375" style="295" bestFit="1" customWidth="1"/>
    <col min="520" max="770" width="9.140625" style="295"/>
    <col min="771" max="771" width="48.7109375" style="295" customWidth="1"/>
    <col min="772" max="772" width="35.28515625" style="295" customWidth="1"/>
    <col min="773" max="773" width="39.5703125" style="295" customWidth="1"/>
    <col min="774" max="774" width="11.28515625" style="295" bestFit="1" customWidth="1"/>
    <col min="775" max="775" width="11.7109375" style="295" bestFit="1" customWidth="1"/>
    <col min="776" max="1026" width="9.140625" style="295"/>
    <col min="1027" max="1027" width="48.7109375" style="295" customWidth="1"/>
    <col min="1028" max="1028" width="35.28515625" style="295" customWidth="1"/>
    <col min="1029" max="1029" width="39.5703125" style="295" customWidth="1"/>
    <col min="1030" max="1030" width="11.28515625" style="295" bestFit="1" customWidth="1"/>
    <col min="1031" max="1031" width="11.7109375" style="295" bestFit="1" customWidth="1"/>
    <col min="1032" max="1282" width="9.140625" style="295"/>
    <col min="1283" max="1283" width="48.7109375" style="295" customWidth="1"/>
    <col min="1284" max="1284" width="35.28515625" style="295" customWidth="1"/>
    <col min="1285" max="1285" width="39.5703125" style="295" customWidth="1"/>
    <col min="1286" max="1286" width="11.28515625" style="295" bestFit="1" customWidth="1"/>
    <col min="1287" max="1287" width="11.7109375" style="295" bestFit="1" customWidth="1"/>
    <col min="1288" max="1538" width="9.140625" style="295"/>
    <col min="1539" max="1539" width="48.7109375" style="295" customWidth="1"/>
    <col min="1540" max="1540" width="35.28515625" style="295" customWidth="1"/>
    <col min="1541" max="1541" width="39.5703125" style="295" customWidth="1"/>
    <col min="1542" max="1542" width="11.28515625" style="295" bestFit="1" customWidth="1"/>
    <col min="1543" max="1543" width="11.7109375" style="295" bestFit="1" customWidth="1"/>
    <col min="1544" max="1794" width="9.140625" style="295"/>
    <col min="1795" max="1795" width="48.7109375" style="295" customWidth="1"/>
    <col min="1796" max="1796" width="35.28515625" style="295" customWidth="1"/>
    <col min="1797" max="1797" width="39.5703125" style="295" customWidth="1"/>
    <col min="1798" max="1798" width="11.28515625" style="295" bestFit="1" customWidth="1"/>
    <col min="1799" max="1799" width="11.7109375" style="295" bestFit="1" customWidth="1"/>
    <col min="1800" max="2050" width="9.140625" style="295"/>
    <col min="2051" max="2051" width="48.7109375" style="295" customWidth="1"/>
    <col min="2052" max="2052" width="35.28515625" style="295" customWidth="1"/>
    <col min="2053" max="2053" width="39.5703125" style="295" customWidth="1"/>
    <col min="2054" max="2054" width="11.28515625" style="295" bestFit="1" customWidth="1"/>
    <col min="2055" max="2055" width="11.7109375" style="295" bestFit="1" customWidth="1"/>
    <col min="2056" max="2306" width="9.140625" style="295"/>
    <col min="2307" max="2307" width="48.7109375" style="295" customWidth="1"/>
    <col min="2308" max="2308" width="35.28515625" style="295" customWidth="1"/>
    <col min="2309" max="2309" width="39.5703125" style="295" customWidth="1"/>
    <col min="2310" max="2310" width="11.28515625" style="295" bestFit="1" customWidth="1"/>
    <col min="2311" max="2311" width="11.7109375" style="295" bestFit="1" customWidth="1"/>
    <col min="2312" max="2562" width="9.140625" style="295"/>
    <col min="2563" max="2563" width="48.7109375" style="295" customWidth="1"/>
    <col min="2564" max="2564" width="35.28515625" style="295" customWidth="1"/>
    <col min="2565" max="2565" width="39.5703125" style="295" customWidth="1"/>
    <col min="2566" max="2566" width="11.28515625" style="295" bestFit="1" customWidth="1"/>
    <col min="2567" max="2567" width="11.7109375" style="295" bestFit="1" customWidth="1"/>
    <col min="2568" max="2818" width="9.140625" style="295"/>
    <col min="2819" max="2819" width="48.7109375" style="295" customWidth="1"/>
    <col min="2820" max="2820" width="35.28515625" style="295" customWidth="1"/>
    <col min="2821" max="2821" width="39.5703125" style="295" customWidth="1"/>
    <col min="2822" max="2822" width="11.28515625" style="295" bestFit="1" customWidth="1"/>
    <col min="2823" max="2823" width="11.7109375" style="295" bestFit="1" customWidth="1"/>
    <col min="2824" max="3074" width="9.140625" style="295"/>
    <col min="3075" max="3075" width="48.7109375" style="295" customWidth="1"/>
    <col min="3076" max="3076" width="35.28515625" style="295" customWidth="1"/>
    <col min="3077" max="3077" width="39.5703125" style="295" customWidth="1"/>
    <col min="3078" max="3078" width="11.28515625" style="295" bestFit="1" customWidth="1"/>
    <col min="3079" max="3079" width="11.7109375" style="295" bestFit="1" customWidth="1"/>
    <col min="3080" max="3330" width="9.140625" style="295"/>
    <col min="3331" max="3331" width="48.7109375" style="295" customWidth="1"/>
    <col min="3332" max="3332" width="35.28515625" style="295" customWidth="1"/>
    <col min="3333" max="3333" width="39.5703125" style="295" customWidth="1"/>
    <col min="3334" max="3334" width="11.28515625" style="295" bestFit="1" customWidth="1"/>
    <col min="3335" max="3335" width="11.7109375" style="295" bestFit="1" customWidth="1"/>
    <col min="3336" max="3586" width="9.140625" style="295"/>
    <col min="3587" max="3587" width="48.7109375" style="295" customWidth="1"/>
    <col min="3588" max="3588" width="35.28515625" style="295" customWidth="1"/>
    <col min="3589" max="3589" width="39.5703125" style="295" customWidth="1"/>
    <col min="3590" max="3590" width="11.28515625" style="295" bestFit="1" customWidth="1"/>
    <col min="3591" max="3591" width="11.7109375" style="295" bestFit="1" customWidth="1"/>
    <col min="3592" max="3842" width="9.140625" style="295"/>
    <col min="3843" max="3843" width="48.7109375" style="295" customWidth="1"/>
    <col min="3844" max="3844" width="35.28515625" style="295" customWidth="1"/>
    <col min="3845" max="3845" width="39.5703125" style="295" customWidth="1"/>
    <col min="3846" max="3846" width="11.28515625" style="295" bestFit="1" customWidth="1"/>
    <col min="3847" max="3847" width="11.7109375" style="295" bestFit="1" customWidth="1"/>
    <col min="3848" max="4098" width="9.140625" style="295"/>
    <col min="4099" max="4099" width="48.7109375" style="295" customWidth="1"/>
    <col min="4100" max="4100" width="35.28515625" style="295" customWidth="1"/>
    <col min="4101" max="4101" width="39.5703125" style="295" customWidth="1"/>
    <col min="4102" max="4102" width="11.28515625" style="295" bestFit="1" customWidth="1"/>
    <col min="4103" max="4103" width="11.7109375" style="295" bestFit="1" customWidth="1"/>
    <col min="4104" max="4354" width="9.140625" style="295"/>
    <col min="4355" max="4355" width="48.7109375" style="295" customWidth="1"/>
    <col min="4356" max="4356" width="35.28515625" style="295" customWidth="1"/>
    <col min="4357" max="4357" width="39.5703125" style="295" customWidth="1"/>
    <col min="4358" max="4358" width="11.28515625" style="295" bestFit="1" customWidth="1"/>
    <col min="4359" max="4359" width="11.7109375" style="295" bestFit="1" customWidth="1"/>
    <col min="4360" max="4610" width="9.140625" style="295"/>
    <col min="4611" max="4611" width="48.7109375" style="295" customWidth="1"/>
    <col min="4612" max="4612" width="35.28515625" style="295" customWidth="1"/>
    <col min="4613" max="4613" width="39.5703125" style="295" customWidth="1"/>
    <col min="4614" max="4614" width="11.28515625" style="295" bestFit="1" customWidth="1"/>
    <col min="4615" max="4615" width="11.7109375" style="295" bestFit="1" customWidth="1"/>
    <col min="4616" max="4866" width="9.140625" style="295"/>
    <col min="4867" max="4867" width="48.7109375" style="295" customWidth="1"/>
    <col min="4868" max="4868" width="35.28515625" style="295" customWidth="1"/>
    <col min="4869" max="4869" width="39.5703125" style="295" customWidth="1"/>
    <col min="4870" max="4870" width="11.28515625" style="295" bestFit="1" customWidth="1"/>
    <col min="4871" max="4871" width="11.7109375" style="295" bestFit="1" customWidth="1"/>
    <col min="4872" max="5122" width="9.140625" style="295"/>
    <col min="5123" max="5123" width="48.7109375" style="295" customWidth="1"/>
    <col min="5124" max="5124" width="35.28515625" style="295" customWidth="1"/>
    <col min="5125" max="5125" width="39.5703125" style="295" customWidth="1"/>
    <col min="5126" max="5126" width="11.28515625" style="295" bestFit="1" customWidth="1"/>
    <col min="5127" max="5127" width="11.7109375" style="295" bestFit="1" customWidth="1"/>
    <col min="5128" max="5378" width="9.140625" style="295"/>
    <col min="5379" max="5379" width="48.7109375" style="295" customWidth="1"/>
    <col min="5380" max="5380" width="35.28515625" style="295" customWidth="1"/>
    <col min="5381" max="5381" width="39.5703125" style="295" customWidth="1"/>
    <col min="5382" max="5382" width="11.28515625" style="295" bestFit="1" customWidth="1"/>
    <col min="5383" max="5383" width="11.7109375" style="295" bestFit="1" customWidth="1"/>
    <col min="5384" max="5634" width="9.140625" style="295"/>
    <col min="5635" max="5635" width="48.7109375" style="295" customWidth="1"/>
    <col min="5636" max="5636" width="35.28515625" style="295" customWidth="1"/>
    <col min="5637" max="5637" width="39.5703125" style="295" customWidth="1"/>
    <col min="5638" max="5638" width="11.28515625" style="295" bestFit="1" customWidth="1"/>
    <col min="5639" max="5639" width="11.7109375" style="295" bestFit="1" customWidth="1"/>
    <col min="5640" max="5890" width="9.140625" style="295"/>
    <col min="5891" max="5891" width="48.7109375" style="295" customWidth="1"/>
    <col min="5892" max="5892" width="35.28515625" style="295" customWidth="1"/>
    <col min="5893" max="5893" width="39.5703125" style="295" customWidth="1"/>
    <col min="5894" max="5894" width="11.28515625" style="295" bestFit="1" customWidth="1"/>
    <col min="5895" max="5895" width="11.7109375" style="295" bestFit="1" customWidth="1"/>
    <col min="5896" max="6146" width="9.140625" style="295"/>
    <col min="6147" max="6147" width="48.7109375" style="295" customWidth="1"/>
    <col min="6148" max="6148" width="35.28515625" style="295" customWidth="1"/>
    <col min="6149" max="6149" width="39.5703125" style="295" customWidth="1"/>
    <col min="6150" max="6150" width="11.28515625" style="295" bestFit="1" customWidth="1"/>
    <col min="6151" max="6151" width="11.7109375" style="295" bestFit="1" customWidth="1"/>
    <col min="6152" max="6402" width="9.140625" style="295"/>
    <col min="6403" max="6403" width="48.7109375" style="295" customWidth="1"/>
    <col min="6404" max="6404" width="35.28515625" style="295" customWidth="1"/>
    <col min="6405" max="6405" width="39.5703125" style="295" customWidth="1"/>
    <col min="6406" max="6406" width="11.28515625" style="295" bestFit="1" customWidth="1"/>
    <col min="6407" max="6407" width="11.7109375" style="295" bestFit="1" customWidth="1"/>
    <col min="6408" max="6658" width="9.140625" style="295"/>
    <col min="6659" max="6659" width="48.7109375" style="295" customWidth="1"/>
    <col min="6660" max="6660" width="35.28515625" style="295" customWidth="1"/>
    <col min="6661" max="6661" width="39.5703125" style="295" customWidth="1"/>
    <col min="6662" max="6662" width="11.28515625" style="295" bestFit="1" customWidth="1"/>
    <col min="6663" max="6663" width="11.7109375" style="295" bestFit="1" customWidth="1"/>
    <col min="6664" max="6914" width="9.140625" style="295"/>
    <col min="6915" max="6915" width="48.7109375" style="295" customWidth="1"/>
    <col min="6916" max="6916" width="35.28515625" style="295" customWidth="1"/>
    <col min="6917" max="6917" width="39.5703125" style="295" customWidth="1"/>
    <col min="6918" max="6918" width="11.28515625" style="295" bestFit="1" customWidth="1"/>
    <col min="6919" max="6919" width="11.7109375" style="295" bestFit="1" customWidth="1"/>
    <col min="6920" max="7170" width="9.140625" style="295"/>
    <col min="7171" max="7171" width="48.7109375" style="295" customWidth="1"/>
    <col min="7172" max="7172" width="35.28515625" style="295" customWidth="1"/>
    <col min="7173" max="7173" width="39.5703125" style="295" customWidth="1"/>
    <col min="7174" max="7174" width="11.28515625" style="295" bestFit="1" customWidth="1"/>
    <col min="7175" max="7175" width="11.7109375" style="295" bestFit="1" customWidth="1"/>
    <col min="7176" max="7426" width="9.140625" style="295"/>
    <col min="7427" max="7427" width="48.7109375" style="295" customWidth="1"/>
    <col min="7428" max="7428" width="35.28515625" style="295" customWidth="1"/>
    <col min="7429" max="7429" width="39.5703125" style="295" customWidth="1"/>
    <col min="7430" max="7430" width="11.28515625" style="295" bestFit="1" customWidth="1"/>
    <col min="7431" max="7431" width="11.7109375" style="295" bestFit="1" customWidth="1"/>
    <col min="7432" max="7682" width="9.140625" style="295"/>
    <col min="7683" max="7683" width="48.7109375" style="295" customWidth="1"/>
    <col min="7684" max="7684" width="35.28515625" style="295" customWidth="1"/>
    <col min="7685" max="7685" width="39.5703125" style="295" customWidth="1"/>
    <col min="7686" max="7686" width="11.28515625" style="295" bestFit="1" customWidth="1"/>
    <col min="7687" max="7687" width="11.7109375" style="295" bestFit="1" customWidth="1"/>
    <col min="7688" max="7938" width="9.140625" style="295"/>
    <col min="7939" max="7939" width="48.7109375" style="295" customWidth="1"/>
    <col min="7940" max="7940" width="35.28515625" style="295" customWidth="1"/>
    <col min="7941" max="7941" width="39.5703125" style="295" customWidth="1"/>
    <col min="7942" max="7942" width="11.28515625" style="295" bestFit="1" customWidth="1"/>
    <col min="7943" max="7943" width="11.7109375" style="295" bestFit="1" customWidth="1"/>
    <col min="7944" max="8194" width="9.140625" style="295"/>
    <col min="8195" max="8195" width="48.7109375" style="295" customWidth="1"/>
    <col min="8196" max="8196" width="35.28515625" style="295" customWidth="1"/>
    <col min="8197" max="8197" width="39.5703125" style="295" customWidth="1"/>
    <col min="8198" max="8198" width="11.28515625" style="295" bestFit="1" customWidth="1"/>
    <col min="8199" max="8199" width="11.7109375" style="295" bestFit="1" customWidth="1"/>
    <col min="8200" max="8450" width="9.140625" style="295"/>
    <col min="8451" max="8451" width="48.7109375" style="295" customWidth="1"/>
    <col min="8452" max="8452" width="35.28515625" style="295" customWidth="1"/>
    <col min="8453" max="8453" width="39.5703125" style="295" customWidth="1"/>
    <col min="8454" max="8454" width="11.28515625" style="295" bestFit="1" customWidth="1"/>
    <col min="8455" max="8455" width="11.7109375" style="295" bestFit="1" customWidth="1"/>
    <col min="8456" max="8706" width="9.140625" style="295"/>
    <col min="8707" max="8707" width="48.7109375" style="295" customWidth="1"/>
    <col min="8708" max="8708" width="35.28515625" style="295" customWidth="1"/>
    <col min="8709" max="8709" width="39.5703125" style="295" customWidth="1"/>
    <col min="8710" max="8710" width="11.28515625" style="295" bestFit="1" customWidth="1"/>
    <col min="8711" max="8711" width="11.7109375" style="295" bestFit="1" customWidth="1"/>
    <col min="8712" max="8962" width="9.140625" style="295"/>
    <col min="8963" max="8963" width="48.7109375" style="295" customWidth="1"/>
    <col min="8964" max="8964" width="35.28515625" style="295" customWidth="1"/>
    <col min="8965" max="8965" width="39.5703125" style="295" customWidth="1"/>
    <col min="8966" max="8966" width="11.28515625" style="295" bestFit="1" customWidth="1"/>
    <col min="8967" max="8967" width="11.7109375" style="295" bestFit="1" customWidth="1"/>
    <col min="8968" max="9218" width="9.140625" style="295"/>
    <col min="9219" max="9219" width="48.7109375" style="295" customWidth="1"/>
    <col min="9220" max="9220" width="35.28515625" style="295" customWidth="1"/>
    <col min="9221" max="9221" width="39.5703125" style="295" customWidth="1"/>
    <col min="9222" max="9222" width="11.28515625" style="295" bestFit="1" customWidth="1"/>
    <col min="9223" max="9223" width="11.7109375" style="295" bestFit="1" customWidth="1"/>
    <col min="9224" max="9474" width="9.140625" style="295"/>
    <col min="9475" max="9475" width="48.7109375" style="295" customWidth="1"/>
    <col min="9476" max="9476" width="35.28515625" style="295" customWidth="1"/>
    <col min="9477" max="9477" width="39.5703125" style="295" customWidth="1"/>
    <col min="9478" max="9478" width="11.28515625" style="295" bestFit="1" customWidth="1"/>
    <col min="9479" max="9479" width="11.7109375" style="295" bestFit="1" customWidth="1"/>
    <col min="9480" max="9730" width="9.140625" style="295"/>
    <col min="9731" max="9731" width="48.7109375" style="295" customWidth="1"/>
    <col min="9732" max="9732" width="35.28515625" style="295" customWidth="1"/>
    <col min="9733" max="9733" width="39.5703125" style="295" customWidth="1"/>
    <col min="9734" max="9734" width="11.28515625" style="295" bestFit="1" customWidth="1"/>
    <col min="9735" max="9735" width="11.7109375" style="295" bestFit="1" customWidth="1"/>
    <col min="9736" max="9986" width="9.140625" style="295"/>
    <col min="9987" max="9987" width="48.7109375" style="295" customWidth="1"/>
    <col min="9988" max="9988" width="35.28515625" style="295" customWidth="1"/>
    <col min="9989" max="9989" width="39.5703125" style="295" customWidth="1"/>
    <col min="9990" max="9990" width="11.28515625" style="295" bestFit="1" customWidth="1"/>
    <col min="9991" max="9991" width="11.7109375" style="295" bestFit="1" customWidth="1"/>
    <col min="9992" max="10242" width="9.140625" style="295"/>
    <col min="10243" max="10243" width="48.7109375" style="295" customWidth="1"/>
    <col min="10244" max="10244" width="35.28515625" style="295" customWidth="1"/>
    <col min="10245" max="10245" width="39.5703125" style="295" customWidth="1"/>
    <col min="10246" max="10246" width="11.28515625" style="295" bestFit="1" customWidth="1"/>
    <col min="10247" max="10247" width="11.7109375" style="295" bestFit="1" customWidth="1"/>
    <col min="10248" max="10498" width="9.140625" style="295"/>
    <col min="10499" max="10499" width="48.7109375" style="295" customWidth="1"/>
    <col min="10500" max="10500" width="35.28515625" style="295" customWidth="1"/>
    <col min="10501" max="10501" width="39.5703125" style="295" customWidth="1"/>
    <col min="10502" max="10502" width="11.28515625" style="295" bestFit="1" customWidth="1"/>
    <col min="10503" max="10503" width="11.7109375" style="295" bestFit="1" customWidth="1"/>
    <col min="10504" max="10754" width="9.140625" style="295"/>
    <col min="10755" max="10755" width="48.7109375" style="295" customWidth="1"/>
    <col min="10756" max="10756" width="35.28515625" style="295" customWidth="1"/>
    <col min="10757" max="10757" width="39.5703125" style="295" customWidth="1"/>
    <col min="10758" max="10758" width="11.28515625" style="295" bestFit="1" customWidth="1"/>
    <col min="10759" max="10759" width="11.7109375" style="295" bestFit="1" customWidth="1"/>
    <col min="10760" max="11010" width="9.140625" style="295"/>
    <col min="11011" max="11011" width="48.7109375" style="295" customWidth="1"/>
    <col min="11012" max="11012" width="35.28515625" style="295" customWidth="1"/>
    <col min="11013" max="11013" width="39.5703125" style="295" customWidth="1"/>
    <col min="11014" max="11014" width="11.28515625" style="295" bestFit="1" customWidth="1"/>
    <col min="11015" max="11015" width="11.7109375" style="295" bestFit="1" customWidth="1"/>
    <col min="11016" max="11266" width="9.140625" style="295"/>
    <col min="11267" max="11267" width="48.7109375" style="295" customWidth="1"/>
    <col min="11268" max="11268" width="35.28515625" style="295" customWidth="1"/>
    <col min="11269" max="11269" width="39.5703125" style="295" customWidth="1"/>
    <col min="11270" max="11270" width="11.28515625" style="295" bestFit="1" customWidth="1"/>
    <col min="11271" max="11271" width="11.7109375" style="295" bestFit="1" customWidth="1"/>
    <col min="11272" max="11522" width="9.140625" style="295"/>
    <col min="11523" max="11523" width="48.7109375" style="295" customWidth="1"/>
    <col min="11524" max="11524" width="35.28515625" style="295" customWidth="1"/>
    <col min="11525" max="11525" width="39.5703125" style="295" customWidth="1"/>
    <col min="11526" max="11526" width="11.28515625" style="295" bestFit="1" customWidth="1"/>
    <col min="11527" max="11527" width="11.7109375" style="295" bestFit="1" customWidth="1"/>
    <col min="11528" max="11778" width="9.140625" style="295"/>
    <col min="11779" max="11779" width="48.7109375" style="295" customWidth="1"/>
    <col min="11780" max="11780" width="35.28515625" style="295" customWidth="1"/>
    <col min="11781" max="11781" width="39.5703125" style="295" customWidth="1"/>
    <col min="11782" max="11782" width="11.28515625" style="295" bestFit="1" customWidth="1"/>
    <col min="11783" max="11783" width="11.7109375" style="295" bestFit="1" customWidth="1"/>
    <col min="11784" max="12034" width="9.140625" style="295"/>
    <col min="12035" max="12035" width="48.7109375" style="295" customWidth="1"/>
    <col min="12036" max="12036" width="35.28515625" style="295" customWidth="1"/>
    <col min="12037" max="12037" width="39.5703125" style="295" customWidth="1"/>
    <col min="12038" max="12038" width="11.28515625" style="295" bestFit="1" customWidth="1"/>
    <col min="12039" max="12039" width="11.7109375" style="295" bestFit="1" customWidth="1"/>
    <col min="12040" max="12290" width="9.140625" style="295"/>
    <col min="12291" max="12291" width="48.7109375" style="295" customWidth="1"/>
    <col min="12292" max="12292" width="35.28515625" style="295" customWidth="1"/>
    <col min="12293" max="12293" width="39.5703125" style="295" customWidth="1"/>
    <col min="12294" max="12294" width="11.28515625" style="295" bestFit="1" customWidth="1"/>
    <col min="12295" max="12295" width="11.7109375" style="295" bestFit="1" customWidth="1"/>
    <col min="12296" max="12546" width="9.140625" style="295"/>
    <col min="12547" max="12547" width="48.7109375" style="295" customWidth="1"/>
    <col min="12548" max="12548" width="35.28515625" style="295" customWidth="1"/>
    <col min="12549" max="12549" width="39.5703125" style="295" customWidth="1"/>
    <col min="12550" max="12550" width="11.28515625" style="295" bestFit="1" customWidth="1"/>
    <col min="12551" max="12551" width="11.7109375" style="295" bestFit="1" customWidth="1"/>
    <col min="12552" max="12802" width="9.140625" style="295"/>
    <col min="12803" max="12803" width="48.7109375" style="295" customWidth="1"/>
    <col min="12804" max="12804" width="35.28515625" style="295" customWidth="1"/>
    <col min="12805" max="12805" width="39.5703125" style="295" customWidth="1"/>
    <col min="12806" max="12806" width="11.28515625" style="295" bestFit="1" customWidth="1"/>
    <col min="12807" max="12807" width="11.7109375" style="295" bestFit="1" customWidth="1"/>
    <col min="12808" max="13058" width="9.140625" style="295"/>
    <col min="13059" max="13059" width="48.7109375" style="295" customWidth="1"/>
    <col min="13060" max="13060" width="35.28515625" style="295" customWidth="1"/>
    <col min="13061" max="13061" width="39.5703125" style="295" customWidth="1"/>
    <col min="13062" max="13062" width="11.28515625" style="295" bestFit="1" customWidth="1"/>
    <col min="13063" max="13063" width="11.7109375" style="295" bestFit="1" customWidth="1"/>
    <col min="13064" max="13314" width="9.140625" style="295"/>
    <col min="13315" max="13315" width="48.7109375" style="295" customWidth="1"/>
    <col min="13316" max="13316" width="35.28515625" style="295" customWidth="1"/>
    <col min="13317" max="13317" width="39.5703125" style="295" customWidth="1"/>
    <col min="13318" max="13318" width="11.28515625" style="295" bestFit="1" customWidth="1"/>
    <col min="13319" max="13319" width="11.7109375" style="295" bestFit="1" customWidth="1"/>
    <col min="13320" max="13570" width="9.140625" style="295"/>
    <col min="13571" max="13571" width="48.7109375" style="295" customWidth="1"/>
    <col min="13572" max="13572" width="35.28515625" style="295" customWidth="1"/>
    <col min="13573" max="13573" width="39.5703125" style="295" customWidth="1"/>
    <col min="13574" max="13574" width="11.28515625" style="295" bestFit="1" customWidth="1"/>
    <col min="13575" max="13575" width="11.7109375" style="295" bestFit="1" customWidth="1"/>
    <col min="13576" max="13826" width="9.140625" style="295"/>
    <col min="13827" max="13827" width="48.7109375" style="295" customWidth="1"/>
    <col min="13828" max="13828" width="35.28515625" style="295" customWidth="1"/>
    <col min="13829" max="13829" width="39.5703125" style="295" customWidth="1"/>
    <col min="13830" max="13830" width="11.28515625" style="295" bestFit="1" customWidth="1"/>
    <col min="13831" max="13831" width="11.7109375" style="295" bestFit="1" customWidth="1"/>
    <col min="13832" max="14082" width="9.140625" style="295"/>
    <col min="14083" max="14083" width="48.7109375" style="295" customWidth="1"/>
    <col min="14084" max="14084" width="35.28515625" style="295" customWidth="1"/>
    <col min="14085" max="14085" width="39.5703125" style="295" customWidth="1"/>
    <col min="14086" max="14086" width="11.28515625" style="295" bestFit="1" customWidth="1"/>
    <col min="14087" max="14087" width="11.7109375" style="295" bestFit="1" customWidth="1"/>
    <col min="14088" max="14338" width="9.140625" style="295"/>
    <col min="14339" max="14339" width="48.7109375" style="295" customWidth="1"/>
    <col min="14340" max="14340" width="35.28515625" style="295" customWidth="1"/>
    <col min="14341" max="14341" width="39.5703125" style="295" customWidth="1"/>
    <col min="14342" max="14342" width="11.28515625" style="295" bestFit="1" customWidth="1"/>
    <col min="14343" max="14343" width="11.7109375" style="295" bestFit="1" customWidth="1"/>
    <col min="14344" max="14594" width="9.140625" style="295"/>
    <col min="14595" max="14595" width="48.7109375" style="295" customWidth="1"/>
    <col min="14596" max="14596" width="35.28515625" style="295" customWidth="1"/>
    <col min="14597" max="14597" width="39.5703125" style="295" customWidth="1"/>
    <col min="14598" max="14598" width="11.28515625" style="295" bestFit="1" customWidth="1"/>
    <col min="14599" max="14599" width="11.7109375" style="295" bestFit="1" customWidth="1"/>
    <col min="14600" max="14850" width="9.140625" style="295"/>
    <col min="14851" max="14851" width="48.7109375" style="295" customWidth="1"/>
    <col min="14852" max="14852" width="35.28515625" style="295" customWidth="1"/>
    <col min="14853" max="14853" width="39.5703125" style="295" customWidth="1"/>
    <col min="14854" max="14854" width="11.28515625" style="295" bestFit="1" customWidth="1"/>
    <col min="14855" max="14855" width="11.7109375" style="295" bestFit="1" customWidth="1"/>
    <col min="14856" max="15106" width="9.140625" style="295"/>
    <col min="15107" max="15107" width="48.7109375" style="295" customWidth="1"/>
    <col min="15108" max="15108" width="35.28515625" style="295" customWidth="1"/>
    <col min="15109" max="15109" width="39.5703125" style="295" customWidth="1"/>
    <col min="15110" max="15110" width="11.28515625" style="295" bestFit="1" customWidth="1"/>
    <col min="15111" max="15111" width="11.7109375" style="295" bestFit="1" customWidth="1"/>
    <col min="15112" max="15362" width="9.140625" style="295"/>
    <col min="15363" max="15363" width="48.7109375" style="295" customWidth="1"/>
    <col min="15364" max="15364" width="35.28515625" style="295" customWidth="1"/>
    <col min="15365" max="15365" width="39.5703125" style="295" customWidth="1"/>
    <col min="15366" max="15366" width="11.28515625" style="295" bestFit="1" customWidth="1"/>
    <col min="15367" max="15367" width="11.7109375" style="295" bestFit="1" customWidth="1"/>
    <col min="15368" max="15618" width="9.140625" style="295"/>
    <col min="15619" max="15619" width="48.7109375" style="295" customWidth="1"/>
    <col min="15620" max="15620" width="35.28515625" style="295" customWidth="1"/>
    <col min="15621" max="15621" width="39.5703125" style="295" customWidth="1"/>
    <col min="15622" max="15622" width="11.28515625" style="295" bestFit="1" customWidth="1"/>
    <col min="15623" max="15623" width="11.7109375" style="295" bestFit="1" customWidth="1"/>
    <col min="15624" max="15874" width="9.140625" style="295"/>
    <col min="15875" max="15875" width="48.7109375" style="295" customWidth="1"/>
    <col min="15876" max="15876" width="35.28515625" style="295" customWidth="1"/>
    <col min="15877" max="15877" width="39.5703125" style="295" customWidth="1"/>
    <col min="15878" max="15878" width="11.28515625" style="295" bestFit="1" customWidth="1"/>
    <col min="15879" max="15879" width="11.7109375" style="295" bestFit="1" customWidth="1"/>
    <col min="15880" max="16130" width="9.140625" style="295"/>
    <col min="16131" max="16131" width="48.7109375" style="295" customWidth="1"/>
    <col min="16132" max="16132" width="35.28515625" style="295" customWidth="1"/>
    <col min="16133" max="16133" width="39.5703125" style="295" customWidth="1"/>
    <col min="16134" max="16134" width="11.28515625" style="295" bestFit="1" customWidth="1"/>
    <col min="16135" max="16135" width="11.7109375" style="295" bestFit="1" customWidth="1"/>
    <col min="16136" max="16384" width="9.140625" style="295"/>
  </cols>
  <sheetData>
    <row r="1" spans="1:256" ht="12.75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  <c r="BM1" s="75"/>
      <c r="BN1" s="75"/>
      <c r="BO1" s="75"/>
      <c r="BP1" s="75"/>
      <c r="BQ1" s="75"/>
      <c r="BR1" s="75"/>
      <c r="BS1" s="75"/>
      <c r="BT1" s="75"/>
      <c r="BU1" s="75"/>
      <c r="BV1" s="75"/>
      <c r="BW1" s="75"/>
      <c r="BX1" s="75"/>
      <c r="BY1" s="75"/>
      <c r="BZ1" s="75"/>
      <c r="CA1" s="75"/>
      <c r="CB1" s="75"/>
      <c r="CC1" s="75"/>
      <c r="CD1" s="75"/>
      <c r="CE1" s="75"/>
      <c r="CF1" s="75"/>
      <c r="CG1" s="75"/>
      <c r="CH1" s="75"/>
      <c r="CI1" s="75"/>
      <c r="CJ1" s="75"/>
      <c r="CK1" s="75"/>
      <c r="CL1" s="75"/>
      <c r="CM1" s="75"/>
      <c r="CN1" s="75"/>
      <c r="CO1" s="75"/>
      <c r="CP1" s="75"/>
      <c r="CQ1" s="75"/>
      <c r="CR1" s="75"/>
      <c r="CS1" s="75"/>
      <c r="CT1" s="75"/>
      <c r="CU1" s="75"/>
      <c r="CV1" s="75"/>
      <c r="CW1" s="75"/>
      <c r="CX1" s="75"/>
      <c r="CY1" s="75"/>
      <c r="CZ1" s="75"/>
      <c r="DA1" s="75"/>
      <c r="DB1" s="75"/>
      <c r="DC1" s="75"/>
      <c r="DD1" s="75"/>
      <c r="DE1" s="75"/>
      <c r="DF1" s="75"/>
      <c r="DG1" s="75"/>
      <c r="DH1" s="75"/>
      <c r="DI1" s="75"/>
      <c r="DJ1" s="75"/>
      <c r="DK1" s="75"/>
      <c r="DL1" s="75"/>
      <c r="DM1" s="75"/>
      <c r="DN1" s="75"/>
      <c r="DO1" s="75"/>
      <c r="DP1" s="75"/>
      <c r="DQ1" s="75"/>
      <c r="DR1" s="75"/>
      <c r="DS1" s="75"/>
      <c r="DT1" s="75"/>
      <c r="DU1" s="75"/>
      <c r="DV1" s="75"/>
      <c r="DW1" s="75"/>
      <c r="DX1" s="75"/>
      <c r="DY1" s="75"/>
      <c r="DZ1" s="75"/>
      <c r="EA1" s="75"/>
      <c r="EB1" s="75"/>
      <c r="EC1" s="75"/>
      <c r="ED1" s="75"/>
      <c r="EE1" s="75"/>
      <c r="EF1" s="75"/>
      <c r="EG1" s="75"/>
      <c r="EH1" s="75"/>
      <c r="EI1" s="75"/>
      <c r="EJ1" s="75"/>
      <c r="EK1" s="75"/>
      <c r="EL1" s="75"/>
      <c r="EM1" s="75"/>
      <c r="EN1" s="75"/>
      <c r="EO1" s="75"/>
      <c r="EP1" s="75"/>
      <c r="EQ1" s="75"/>
      <c r="ER1" s="75"/>
      <c r="ES1" s="75"/>
      <c r="ET1" s="75"/>
      <c r="EU1" s="75"/>
      <c r="EV1" s="75"/>
      <c r="EW1" s="75"/>
      <c r="EX1" s="75"/>
      <c r="EY1" s="75"/>
      <c r="EZ1" s="75"/>
      <c r="FA1" s="75"/>
      <c r="FB1" s="75"/>
      <c r="FC1" s="75"/>
      <c r="FD1" s="75"/>
      <c r="FE1" s="75"/>
      <c r="FF1" s="75"/>
      <c r="FG1" s="75"/>
      <c r="FH1" s="75"/>
      <c r="FI1" s="75"/>
      <c r="FJ1" s="75"/>
      <c r="FK1" s="75"/>
      <c r="FL1" s="75"/>
      <c r="FM1" s="75"/>
      <c r="FN1" s="75"/>
      <c r="FO1" s="75"/>
      <c r="FP1" s="75"/>
      <c r="FQ1" s="75"/>
      <c r="FR1" s="75"/>
      <c r="FS1" s="75"/>
      <c r="FT1" s="75"/>
      <c r="FU1" s="75"/>
      <c r="FV1" s="75"/>
      <c r="FW1" s="75"/>
      <c r="FX1" s="75"/>
      <c r="FY1" s="75"/>
      <c r="FZ1" s="75"/>
      <c r="GA1" s="75"/>
      <c r="GB1" s="75"/>
      <c r="GC1" s="75"/>
      <c r="GD1" s="75"/>
      <c r="GE1" s="75"/>
      <c r="GF1" s="75"/>
      <c r="GG1" s="75"/>
      <c r="GH1" s="75"/>
      <c r="GI1" s="75"/>
      <c r="GJ1" s="75"/>
      <c r="GK1" s="75"/>
      <c r="GL1" s="75"/>
      <c r="GM1" s="75"/>
      <c r="GN1" s="75"/>
      <c r="GO1" s="75"/>
      <c r="GP1" s="75"/>
      <c r="GQ1" s="75"/>
      <c r="GR1" s="75"/>
      <c r="GS1" s="75"/>
      <c r="GT1" s="75"/>
      <c r="GU1" s="75"/>
      <c r="GV1" s="75"/>
      <c r="GW1" s="75"/>
      <c r="GX1" s="75"/>
      <c r="GY1" s="75"/>
      <c r="GZ1" s="75"/>
      <c r="HA1" s="75"/>
      <c r="HB1" s="75"/>
      <c r="HC1" s="75"/>
      <c r="HD1" s="75"/>
      <c r="HE1" s="75"/>
      <c r="HF1" s="75"/>
      <c r="HG1" s="75"/>
      <c r="HH1" s="75"/>
      <c r="HI1" s="75"/>
      <c r="HJ1" s="75"/>
      <c r="HK1" s="75"/>
      <c r="HL1" s="75"/>
      <c r="HM1" s="75"/>
      <c r="HN1" s="75"/>
      <c r="HO1" s="75"/>
      <c r="HP1" s="75"/>
      <c r="HQ1" s="75"/>
      <c r="HR1" s="75"/>
      <c r="HS1" s="75"/>
      <c r="HT1" s="75"/>
      <c r="HU1" s="75"/>
      <c r="HV1" s="75"/>
      <c r="HW1" s="75"/>
      <c r="HX1" s="75"/>
      <c r="HY1" s="75"/>
      <c r="HZ1" s="75"/>
      <c r="IA1" s="75"/>
      <c r="IB1" s="75"/>
      <c r="IC1" s="75"/>
      <c r="ID1" s="75"/>
      <c r="IE1" s="75"/>
      <c r="IF1" s="75"/>
      <c r="IG1" s="75"/>
      <c r="IH1" s="75"/>
      <c r="II1" s="75"/>
      <c r="IJ1" s="75"/>
      <c r="IK1" s="75"/>
      <c r="IL1" s="75"/>
      <c r="IM1" s="75"/>
      <c r="IN1" s="75"/>
      <c r="IO1" s="75"/>
      <c r="IP1" s="75"/>
      <c r="IQ1" s="75"/>
      <c r="IR1" s="75"/>
      <c r="IS1" s="75"/>
      <c r="IT1" s="75"/>
      <c r="IU1" s="75"/>
      <c r="IV1" s="75"/>
    </row>
    <row r="2" spans="1:256" ht="12.75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  <c r="CA2" s="75"/>
      <c r="CB2" s="75"/>
      <c r="CC2" s="75"/>
      <c r="CD2" s="75"/>
      <c r="CE2" s="75"/>
      <c r="CF2" s="75"/>
      <c r="CG2" s="75"/>
      <c r="CH2" s="75"/>
      <c r="CI2" s="75"/>
      <c r="CJ2" s="75"/>
      <c r="CK2" s="75"/>
      <c r="CL2" s="75"/>
      <c r="CM2" s="75"/>
      <c r="CN2" s="75"/>
      <c r="CO2" s="75"/>
      <c r="CP2" s="75"/>
      <c r="CQ2" s="75"/>
      <c r="CR2" s="75"/>
      <c r="CS2" s="75"/>
      <c r="CT2" s="75"/>
      <c r="CU2" s="75"/>
      <c r="CV2" s="75"/>
      <c r="CW2" s="75"/>
      <c r="CX2" s="75"/>
      <c r="CY2" s="75"/>
      <c r="CZ2" s="75"/>
      <c r="DA2" s="75"/>
      <c r="DB2" s="75"/>
      <c r="DC2" s="75"/>
      <c r="DD2" s="75"/>
      <c r="DE2" s="75"/>
      <c r="DF2" s="75"/>
      <c r="DG2" s="75"/>
      <c r="DH2" s="75"/>
      <c r="DI2" s="75"/>
      <c r="DJ2" s="75"/>
      <c r="DK2" s="75"/>
      <c r="DL2" s="75"/>
      <c r="DM2" s="75"/>
      <c r="DN2" s="75"/>
      <c r="DO2" s="75"/>
      <c r="DP2" s="75"/>
      <c r="DQ2" s="75"/>
      <c r="DR2" s="75"/>
      <c r="DS2" s="75"/>
      <c r="DT2" s="75"/>
      <c r="DU2" s="75"/>
      <c r="DV2" s="75"/>
      <c r="DW2" s="75"/>
      <c r="DX2" s="75"/>
      <c r="DY2" s="75"/>
      <c r="DZ2" s="75"/>
      <c r="EA2" s="75"/>
      <c r="EB2" s="75"/>
      <c r="EC2" s="75"/>
      <c r="ED2" s="75"/>
      <c r="EE2" s="75"/>
      <c r="EF2" s="75"/>
      <c r="EG2" s="75"/>
      <c r="EH2" s="75"/>
      <c r="EI2" s="75"/>
      <c r="EJ2" s="75"/>
      <c r="EK2" s="75"/>
      <c r="EL2" s="75"/>
      <c r="EM2" s="75"/>
      <c r="EN2" s="75"/>
      <c r="EO2" s="75"/>
      <c r="EP2" s="75"/>
      <c r="EQ2" s="75"/>
      <c r="ER2" s="75"/>
      <c r="ES2" s="75"/>
      <c r="ET2" s="75"/>
      <c r="EU2" s="75"/>
      <c r="EV2" s="75"/>
      <c r="EW2" s="75"/>
      <c r="EX2" s="75"/>
      <c r="EY2" s="75"/>
      <c r="EZ2" s="75"/>
      <c r="FA2" s="75"/>
      <c r="FB2" s="75"/>
      <c r="FC2" s="75"/>
      <c r="FD2" s="75"/>
      <c r="FE2" s="75"/>
      <c r="FF2" s="75"/>
      <c r="FG2" s="75"/>
      <c r="FH2" s="75"/>
      <c r="FI2" s="75"/>
      <c r="FJ2" s="75"/>
      <c r="FK2" s="75"/>
      <c r="FL2" s="75"/>
      <c r="FM2" s="75"/>
      <c r="FN2" s="75"/>
      <c r="FO2" s="75"/>
      <c r="FP2" s="75"/>
      <c r="FQ2" s="75"/>
      <c r="FR2" s="75"/>
      <c r="FS2" s="75"/>
      <c r="FT2" s="75"/>
      <c r="FU2" s="75"/>
      <c r="FV2" s="75"/>
      <c r="FW2" s="75"/>
      <c r="FX2" s="75"/>
      <c r="FY2" s="75"/>
      <c r="FZ2" s="75"/>
      <c r="GA2" s="75"/>
      <c r="GB2" s="75"/>
      <c r="GC2" s="75"/>
      <c r="GD2" s="75"/>
      <c r="GE2" s="75"/>
      <c r="GF2" s="75"/>
      <c r="GG2" s="75"/>
      <c r="GH2" s="75"/>
      <c r="GI2" s="75"/>
      <c r="GJ2" s="75"/>
      <c r="GK2" s="75"/>
      <c r="GL2" s="75"/>
      <c r="GM2" s="75"/>
      <c r="GN2" s="75"/>
      <c r="GO2" s="75"/>
      <c r="GP2" s="75"/>
      <c r="GQ2" s="75"/>
      <c r="GR2" s="75"/>
      <c r="GS2" s="75"/>
      <c r="GT2" s="75"/>
      <c r="GU2" s="75"/>
      <c r="GV2" s="75"/>
      <c r="GW2" s="75"/>
      <c r="GX2" s="75"/>
      <c r="GY2" s="75"/>
      <c r="GZ2" s="75"/>
      <c r="HA2" s="75"/>
      <c r="HB2" s="75"/>
      <c r="HC2" s="75"/>
      <c r="HD2" s="75"/>
      <c r="HE2" s="75"/>
      <c r="HF2" s="75"/>
      <c r="HG2" s="75"/>
      <c r="HH2" s="75"/>
      <c r="HI2" s="75"/>
      <c r="HJ2" s="75"/>
      <c r="HK2" s="75"/>
      <c r="HL2" s="75"/>
      <c r="HM2" s="75"/>
      <c r="HN2" s="75"/>
      <c r="HO2" s="75"/>
      <c r="HP2" s="75"/>
      <c r="HQ2" s="75"/>
      <c r="HR2" s="75"/>
      <c r="HS2" s="75"/>
      <c r="HT2" s="75"/>
      <c r="HU2" s="75"/>
      <c r="HV2" s="75"/>
      <c r="HW2" s="75"/>
      <c r="HX2" s="75"/>
      <c r="HY2" s="75"/>
      <c r="HZ2" s="75"/>
      <c r="IA2" s="75"/>
      <c r="IB2" s="75"/>
      <c r="IC2" s="75"/>
      <c r="ID2" s="75"/>
      <c r="IE2" s="75"/>
      <c r="IF2" s="75"/>
      <c r="IG2" s="75"/>
      <c r="IH2" s="75"/>
      <c r="II2" s="75"/>
      <c r="IJ2" s="75"/>
      <c r="IK2" s="75"/>
      <c r="IL2" s="75"/>
      <c r="IM2" s="75"/>
      <c r="IN2" s="75"/>
      <c r="IO2" s="75"/>
      <c r="IP2" s="75"/>
      <c r="IQ2" s="75"/>
      <c r="IR2" s="75"/>
      <c r="IS2" s="75"/>
      <c r="IT2" s="75"/>
      <c r="IU2" s="75"/>
      <c r="IV2" s="75"/>
    </row>
    <row r="3" spans="1:256" ht="12.75">
      <c r="A3" s="75"/>
      <c r="B3" s="296"/>
      <c r="C3" s="358" t="s">
        <v>113</v>
      </c>
      <c r="D3" s="358"/>
      <c r="E3" s="358"/>
      <c r="F3" s="297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/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  <c r="EP3" s="75"/>
      <c r="EQ3" s="75"/>
      <c r="ER3" s="75"/>
      <c r="ES3" s="75"/>
      <c r="ET3" s="75"/>
      <c r="EU3" s="75"/>
      <c r="EV3" s="75"/>
      <c r="EW3" s="75"/>
      <c r="EX3" s="75"/>
      <c r="EY3" s="75"/>
      <c r="EZ3" s="75"/>
      <c r="FA3" s="75"/>
      <c r="FB3" s="75"/>
      <c r="FC3" s="75"/>
      <c r="FD3" s="75"/>
      <c r="FE3" s="75"/>
      <c r="FF3" s="75"/>
      <c r="FG3" s="75"/>
      <c r="FH3" s="75"/>
      <c r="FI3" s="75"/>
      <c r="FJ3" s="75"/>
      <c r="FK3" s="75"/>
      <c r="FL3" s="75"/>
      <c r="FM3" s="75"/>
      <c r="FN3" s="75"/>
      <c r="FO3" s="75"/>
      <c r="FP3" s="75"/>
      <c r="FQ3" s="75"/>
      <c r="FR3" s="75"/>
      <c r="FS3" s="75"/>
      <c r="FT3" s="75"/>
      <c r="FU3" s="75"/>
      <c r="FV3" s="75"/>
      <c r="FW3" s="75"/>
      <c r="FX3" s="75"/>
      <c r="FY3" s="75"/>
      <c r="FZ3" s="75"/>
      <c r="GA3" s="75"/>
      <c r="GB3" s="75"/>
      <c r="GC3" s="75"/>
      <c r="GD3" s="75"/>
      <c r="GE3" s="75"/>
      <c r="GF3" s="75"/>
      <c r="GG3" s="75"/>
      <c r="GH3" s="75"/>
      <c r="GI3" s="75"/>
      <c r="GJ3" s="75"/>
      <c r="GK3" s="75"/>
      <c r="GL3" s="75"/>
      <c r="GM3" s="75"/>
      <c r="GN3" s="75"/>
      <c r="GO3" s="75"/>
      <c r="GP3" s="75"/>
      <c r="GQ3" s="75"/>
      <c r="GR3" s="75"/>
      <c r="GS3" s="75"/>
      <c r="GT3" s="75"/>
      <c r="GU3" s="75"/>
      <c r="GV3" s="75"/>
      <c r="GW3" s="75"/>
      <c r="GX3" s="75"/>
      <c r="GY3" s="75"/>
      <c r="GZ3" s="75"/>
      <c r="HA3" s="75"/>
      <c r="HB3" s="75"/>
      <c r="HC3" s="75"/>
      <c r="HD3" s="75"/>
      <c r="HE3" s="75"/>
      <c r="HF3" s="75"/>
      <c r="HG3" s="75"/>
      <c r="HH3" s="75"/>
      <c r="HI3" s="75"/>
      <c r="HJ3" s="75"/>
      <c r="HK3" s="75"/>
      <c r="HL3" s="75"/>
      <c r="HM3" s="75"/>
      <c r="HN3" s="75"/>
      <c r="HO3" s="75"/>
      <c r="HP3" s="75"/>
      <c r="HQ3" s="75"/>
      <c r="HR3" s="75"/>
      <c r="HS3" s="75"/>
      <c r="HT3" s="75"/>
      <c r="HU3" s="75"/>
      <c r="HV3" s="75"/>
      <c r="HW3" s="75"/>
      <c r="HX3" s="75"/>
      <c r="HY3" s="75"/>
      <c r="HZ3" s="75"/>
      <c r="IA3" s="75"/>
      <c r="IB3" s="75"/>
      <c r="IC3" s="75"/>
      <c r="ID3" s="75"/>
      <c r="IE3" s="75"/>
      <c r="IF3" s="75"/>
      <c r="IG3" s="75"/>
      <c r="IH3" s="75"/>
      <c r="II3" s="75"/>
      <c r="IJ3" s="75"/>
      <c r="IK3" s="75"/>
      <c r="IL3" s="75"/>
      <c r="IM3" s="75"/>
      <c r="IN3" s="75"/>
      <c r="IO3" s="75"/>
      <c r="IP3" s="75"/>
      <c r="IQ3" s="75"/>
      <c r="IR3" s="75"/>
      <c r="IS3" s="75"/>
      <c r="IT3" s="75"/>
      <c r="IU3" s="75"/>
      <c r="IV3" s="75"/>
    </row>
    <row r="4" spans="1:256" ht="12.75">
      <c r="A4" s="75"/>
      <c r="B4" s="357" t="s">
        <v>114</v>
      </c>
      <c r="C4" s="357"/>
      <c r="D4" s="357"/>
      <c r="E4" s="357"/>
      <c r="F4" s="357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/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/>
      <c r="EF4" s="75"/>
      <c r="EG4" s="75"/>
      <c r="EH4" s="75"/>
      <c r="EI4" s="75"/>
      <c r="EJ4" s="75"/>
      <c r="EK4" s="75"/>
      <c r="EL4" s="75"/>
      <c r="EM4" s="75"/>
      <c r="EN4" s="75"/>
      <c r="EO4" s="75"/>
      <c r="EP4" s="75"/>
      <c r="EQ4" s="75"/>
      <c r="ER4" s="75"/>
      <c r="ES4" s="75"/>
      <c r="ET4" s="75"/>
      <c r="EU4" s="75"/>
      <c r="EV4" s="75"/>
      <c r="EW4" s="75"/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5"/>
      <c r="FK4" s="75"/>
      <c r="FL4" s="75"/>
      <c r="FM4" s="75"/>
      <c r="FN4" s="75"/>
      <c r="FO4" s="75"/>
      <c r="FP4" s="75"/>
      <c r="FQ4" s="75"/>
      <c r="FR4" s="75"/>
      <c r="FS4" s="75"/>
      <c r="FT4" s="75"/>
      <c r="FU4" s="75"/>
      <c r="FV4" s="75"/>
      <c r="FW4" s="75"/>
      <c r="FX4" s="75"/>
      <c r="FY4" s="75"/>
      <c r="FZ4" s="75"/>
      <c r="GA4" s="75"/>
      <c r="GB4" s="75"/>
      <c r="GC4" s="75"/>
      <c r="GD4" s="75"/>
      <c r="GE4" s="75"/>
      <c r="GF4" s="75"/>
      <c r="GG4" s="75"/>
      <c r="GH4" s="75"/>
      <c r="GI4" s="75"/>
      <c r="GJ4" s="75"/>
      <c r="GK4" s="75"/>
      <c r="GL4" s="75"/>
      <c r="GM4" s="75"/>
      <c r="GN4" s="75"/>
      <c r="GO4" s="75"/>
      <c r="GP4" s="75"/>
      <c r="GQ4" s="75"/>
      <c r="GR4" s="75"/>
      <c r="GS4" s="75"/>
      <c r="GT4" s="75"/>
      <c r="GU4" s="75"/>
      <c r="GV4" s="75"/>
      <c r="GW4" s="75"/>
      <c r="GX4" s="75"/>
      <c r="GY4" s="75"/>
      <c r="GZ4" s="75"/>
      <c r="HA4" s="75"/>
      <c r="HB4" s="75"/>
      <c r="HC4" s="75"/>
      <c r="HD4" s="75"/>
      <c r="HE4" s="75"/>
      <c r="HF4" s="75"/>
      <c r="HG4" s="75"/>
      <c r="HH4" s="75"/>
      <c r="HI4" s="75"/>
      <c r="HJ4" s="75"/>
      <c r="HK4" s="75"/>
      <c r="HL4" s="75"/>
      <c r="HM4" s="75"/>
      <c r="HN4" s="75"/>
      <c r="HO4" s="75"/>
      <c r="HP4" s="75"/>
      <c r="HQ4" s="75"/>
      <c r="HR4" s="75"/>
      <c r="HS4" s="75"/>
      <c r="HT4" s="75"/>
      <c r="HU4" s="75"/>
      <c r="HV4" s="75"/>
      <c r="HW4" s="75"/>
      <c r="HX4" s="75"/>
      <c r="HY4" s="75"/>
      <c r="HZ4" s="75"/>
      <c r="IA4" s="75"/>
      <c r="IB4" s="75"/>
      <c r="IC4" s="75"/>
      <c r="ID4" s="75"/>
      <c r="IE4" s="75"/>
      <c r="IF4" s="75"/>
      <c r="IG4" s="75"/>
      <c r="IH4" s="75"/>
      <c r="II4" s="75"/>
      <c r="IJ4" s="75"/>
      <c r="IK4" s="75"/>
      <c r="IL4" s="75"/>
      <c r="IM4" s="75"/>
      <c r="IN4" s="75"/>
      <c r="IO4" s="75"/>
      <c r="IP4" s="75"/>
      <c r="IQ4" s="75"/>
      <c r="IR4" s="75"/>
      <c r="IS4" s="75"/>
      <c r="IT4" s="75"/>
      <c r="IU4" s="75"/>
      <c r="IV4" s="75"/>
    </row>
    <row r="5" spans="1:256" ht="12.75">
      <c r="A5" s="75"/>
      <c r="B5" s="375" t="s">
        <v>115</v>
      </c>
      <c r="C5" s="375"/>
      <c r="D5" s="375"/>
      <c r="E5" s="375"/>
      <c r="F5" s="3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/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/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5"/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  <c r="GS5" s="75"/>
      <c r="GT5" s="75"/>
      <c r="GU5" s="75"/>
      <c r="GV5" s="75"/>
      <c r="GW5" s="75"/>
      <c r="GX5" s="75"/>
      <c r="GY5" s="75"/>
      <c r="GZ5" s="75"/>
      <c r="HA5" s="75"/>
      <c r="HB5" s="75"/>
      <c r="HC5" s="75"/>
      <c r="HD5" s="75"/>
      <c r="HE5" s="75"/>
      <c r="HF5" s="75"/>
      <c r="HG5" s="75"/>
      <c r="HH5" s="75"/>
      <c r="HI5" s="75"/>
      <c r="HJ5" s="75"/>
      <c r="HK5" s="75"/>
      <c r="HL5" s="75"/>
      <c r="HM5" s="75"/>
      <c r="HN5" s="75"/>
      <c r="HO5" s="75"/>
      <c r="HP5" s="75"/>
      <c r="HQ5" s="75"/>
      <c r="HR5" s="75"/>
      <c r="HS5" s="75"/>
      <c r="HT5" s="75"/>
      <c r="HU5" s="75"/>
      <c r="HV5" s="75"/>
      <c r="HW5" s="75"/>
      <c r="HX5" s="75"/>
      <c r="HY5" s="75"/>
      <c r="HZ5" s="75"/>
      <c r="IA5" s="75"/>
      <c r="IB5" s="75"/>
      <c r="IC5" s="75"/>
      <c r="ID5" s="75"/>
      <c r="IE5" s="75"/>
      <c r="IF5" s="75"/>
      <c r="IG5" s="75"/>
      <c r="IH5" s="75"/>
      <c r="II5" s="75"/>
      <c r="IJ5" s="75"/>
      <c r="IK5" s="75"/>
      <c r="IL5" s="75"/>
      <c r="IM5" s="75"/>
      <c r="IN5" s="75"/>
      <c r="IO5" s="75"/>
      <c r="IP5" s="75"/>
      <c r="IQ5" s="75"/>
      <c r="IR5" s="75"/>
      <c r="IS5" s="75"/>
      <c r="IT5" s="75"/>
      <c r="IU5" s="75"/>
      <c r="IV5" s="75"/>
    </row>
    <row r="6" spans="1:256" ht="12.75">
      <c r="A6" s="75"/>
      <c r="B6" s="358" t="s">
        <v>116</v>
      </c>
      <c r="C6" s="358"/>
      <c r="D6" s="358"/>
      <c r="E6" s="358"/>
      <c r="F6" s="358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/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5"/>
      <c r="BX6" s="75"/>
      <c r="BY6" s="75"/>
      <c r="BZ6" s="75"/>
      <c r="CA6" s="75"/>
      <c r="CB6" s="75"/>
      <c r="CC6" s="75"/>
      <c r="CD6" s="75"/>
      <c r="CE6" s="75"/>
      <c r="CF6" s="75"/>
      <c r="CG6" s="75"/>
      <c r="CH6" s="75"/>
      <c r="CI6" s="75"/>
      <c r="CJ6" s="75"/>
      <c r="CK6" s="75"/>
      <c r="CL6" s="75"/>
      <c r="CM6" s="75"/>
      <c r="CN6" s="75"/>
      <c r="CO6" s="75"/>
      <c r="CP6" s="75"/>
      <c r="CQ6" s="75"/>
      <c r="CR6" s="75"/>
      <c r="CS6" s="75"/>
      <c r="CT6" s="75"/>
      <c r="CU6" s="75"/>
      <c r="CV6" s="75"/>
      <c r="CW6" s="75"/>
      <c r="CX6" s="75"/>
      <c r="CY6" s="75"/>
      <c r="CZ6" s="75"/>
      <c r="DA6" s="75"/>
      <c r="DB6" s="75"/>
      <c r="DC6" s="75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75"/>
      <c r="DZ6" s="75"/>
      <c r="EA6" s="75"/>
      <c r="EB6" s="75"/>
      <c r="EC6" s="75"/>
      <c r="ED6" s="75"/>
      <c r="EE6" s="75"/>
      <c r="EF6" s="75"/>
      <c r="EG6" s="75"/>
      <c r="EH6" s="75"/>
      <c r="EI6" s="75"/>
      <c r="EJ6" s="75"/>
      <c r="EK6" s="75"/>
      <c r="EL6" s="75"/>
      <c r="EM6" s="75"/>
      <c r="EN6" s="75"/>
      <c r="EO6" s="75"/>
      <c r="EP6" s="75"/>
      <c r="EQ6" s="75"/>
      <c r="ER6" s="75"/>
      <c r="ES6" s="75"/>
      <c r="ET6" s="75"/>
      <c r="EU6" s="75"/>
      <c r="EV6" s="75"/>
      <c r="EW6" s="75"/>
      <c r="EX6" s="75"/>
      <c r="EY6" s="75"/>
      <c r="EZ6" s="75"/>
      <c r="FA6" s="75"/>
      <c r="FB6" s="75"/>
      <c r="FC6" s="75"/>
      <c r="FD6" s="75"/>
      <c r="FE6" s="75"/>
      <c r="FF6" s="75"/>
      <c r="FG6" s="75"/>
      <c r="FH6" s="75"/>
      <c r="FI6" s="75"/>
      <c r="FJ6" s="75"/>
      <c r="FK6" s="75"/>
      <c r="FL6" s="75"/>
      <c r="FM6" s="75"/>
      <c r="FN6" s="75"/>
      <c r="FO6" s="75"/>
      <c r="FP6" s="75"/>
      <c r="FQ6" s="75"/>
      <c r="FR6" s="75"/>
      <c r="FS6" s="75"/>
      <c r="FT6" s="75"/>
      <c r="FU6" s="75"/>
      <c r="FV6" s="75"/>
      <c r="FW6" s="75"/>
      <c r="FX6" s="75"/>
      <c r="FY6" s="75"/>
      <c r="FZ6" s="75"/>
      <c r="GA6" s="75"/>
      <c r="GB6" s="75"/>
      <c r="GC6" s="75"/>
      <c r="GD6" s="75"/>
      <c r="GE6" s="75"/>
      <c r="GF6" s="75"/>
      <c r="GG6" s="75"/>
      <c r="GH6" s="75"/>
      <c r="GI6" s="75"/>
      <c r="GJ6" s="75"/>
      <c r="GK6" s="75"/>
      <c r="GL6" s="75"/>
      <c r="GM6" s="75"/>
      <c r="GN6" s="75"/>
      <c r="GO6" s="75"/>
      <c r="GP6" s="75"/>
      <c r="GQ6" s="75"/>
      <c r="GR6" s="75"/>
      <c r="GS6" s="75"/>
      <c r="GT6" s="75"/>
      <c r="GU6" s="75"/>
      <c r="GV6" s="75"/>
      <c r="GW6" s="75"/>
      <c r="GX6" s="75"/>
      <c r="GY6" s="75"/>
      <c r="GZ6" s="75"/>
      <c r="HA6" s="75"/>
      <c r="HB6" s="75"/>
      <c r="HC6" s="75"/>
      <c r="HD6" s="75"/>
      <c r="HE6" s="75"/>
      <c r="HF6" s="75"/>
      <c r="HG6" s="75"/>
      <c r="HH6" s="75"/>
      <c r="HI6" s="75"/>
      <c r="HJ6" s="75"/>
      <c r="HK6" s="75"/>
      <c r="HL6" s="75"/>
      <c r="HM6" s="75"/>
      <c r="HN6" s="75"/>
      <c r="HO6" s="75"/>
      <c r="HP6" s="75"/>
      <c r="HQ6" s="75"/>
      <c r="HR6" s="75"/>
      <c r="HS6" s="75"/>
      <c r="HT6" s="75"/>
      <c r="HU6" s="75"/>
      <c r="HV6" s="75"/>
      <c r="HW6" s="75"/>
      <c r="HX6" s="75"/>
      <c r="HY6" s="75"/>
      <c r="HZ6" s="75"/>
      <c r="IA6" s="75"/>
      <c r="IB6" s="75"/>
      <c r="IC6" s="75"/>
      <c r="ID6" s="75"/>
      <c r="IE6" s="75"/>
      <c r="IF6" s="75"/>
      <c r="IG6" s="75"/>
      <c r="IH6" s="75"/>
      <c r="II6" s="75"/>
      <c r="IJ6" s="75"/>
      <c r="IK6" s="75"/>
      <c r="IL6" s="75"/>
      <c r="IM6" s="75"/>
      <c r="IN6" s="75"/>
      <c r="IO6" s="75"/>
      <c r="IP6" s="75"/>
      <c r="IQ6" s="75"/>
      <c r="IR6" s="75"/>
      <c r="IS6" s="75"/>
      <c r="IT6" s="75"/>
      <c r="IU6" s="75"/>
      <c r="IV6" s="75"/>
    </row>
    <row r="7" spans="1:256" ht="12.75">
      <c r="A7" s="75"/>
      <c r="B7" s="375" t="s">
        <v>117</v>
      </c>
      <c r="C7" s="358"/>
      <c r="D7" s="358"/>
      <c r="E7" s="358"/>
      <c r="F7" s="358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  <c r="BH7" s="75"/>
      <c r="BI7" s="75"/>
      <c r="BJ7" s="75"/>
      <c r="BK7" s="75"/>
      <c r="BL7" s="75"/>
      <c r="BM7" s="75"/>
      <c r="BN7" s="75"/>
      <c r="BO7" s="75"/>
      <c r="BP7" s="75"/>
      <c r="BQ7" s="75"/>
      <c r="BR7" s="75"/>
      <c r="BS7" s="75"/>
      <c r="BT7" s="75"/>
      <c r="BU7" s="75"/>
      <c r="BV7" s="75"/>
      <c r="BW7" s="75"/>
      <c r="BX7" s="75"/>
      <c r="BY7" s="75"/>
      <c r="BZ7" s="75"/>
      <c r="CA7" s="75"/>
      <c r="CB7" s="75"/>
      <c r="CC7" s="75"/>
      <c r="CD7" s="75"/>
      <c r="CE7" s="75"/>
      <c r="CF7" s="75"/>
      <c r="CG7" s="75"/>
      <c r="CH7" s="75"/>
      <c r="CI7" s="75"/>
      <c r="CJ7" s="75"/>
      <c r="CK7" s="75"/>
      <c r="CL7" s="75"/>
      <c r="CM7" s="75"/>
      <c r="CN7" s="75"/>
      <c r="CO7" s="75"/>
      <c r="CP7" s="75"/>
      <c r="CQ7" s="75"/>
      <c r="CR7" s="75"/>
      <c r="CS7" s="75"/>
      <c r="CT7" s="75"/>
      <c r="CU7" s="75"/>
      <c r="CV7" s="75"/>
      <c r="CW7" s="75"/>
      <c r="CX7" s="75"/>
      <c r="CY7" s="75"/>
      <c r="CZ7" s="75"/>
      <c r="DA7" s="75"/>
      <c r="DB7" s="75"/>
      <c r="DC7" s="75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75"/>
      <c r="DZ7" s="75"/>
      <c r="EA7" s="75"/>
      <c r="EB7" s="75"/>
      <c r="EC7" s="75"/>
      <c r="ED7" s="75"/>
      <c r="EE7" s="75"/>
      <c r="EF7" s="75"/>
      <c r="EG7" s="75"/>
      <c r="EH7" s="75"/>
      <c r="EI7" s="75"/>
      <c r="EJ7" s="75"/>
      <c r="EK7" s="75"/>
      <c r="EL7" s="75"/>
      <c r="EM7" s="75"/>
      <c r="EN7" s="75"/>
      <c r="EO7" s="75"/>
      <c r="EP7" s="75"/>
      <c r="EQ7" s="75"/>
      <c r="ER7" s="75"/>
      <c r="ES7" s="75"/>
      <c r="ET7" s="75"/>
      <c r="EU7" s="75"/>
      <c r="EV7" s="75"/>
      <c r="EW7" s="75"/>
      <c r="EX7" s="75"/>
      <c r="EY7" s="75"/>
      <c r="EZ7" s="75"/>
      <c r="FA7" s="75"/>
      <c r="FB7" s="75"/>
      <c r="FC7" s="75"/>
      <c r="FD7" s="75"/>
      <c r="FE7" s="75"/>
      <c r="FF7" s="75"/>
      <c r="FG7" s="75"/>
      <c r="FH7" s="75"/>
      <c r="FI7" s="75"/>
      <c r="FJ7" s="75"/>
      <c r="FK7" s="75"/>
      <c r="FL7" s="75"/>
      <c r="FM7" s="75"/>
      <c r="FN7" s="75"/>
      <c r="FO7" s="75"/>
      <c r="FP7" s="75"/>
      <c r="FQ7" s="75"/>
      <c r="FR7" s="75"/>
      <c r="FS7" s="75"/>
      <c r="FT7" s="75"/>
      <c r="FU7" s="75"/>
      <c r="FV7" s="75"/>
      <c r="FW7" s="75"/>
      <c r="FX7" s="75"/>
      <c r="FY7" s="75"/>
      <c r="FZ7" s="75"/>
      <c r="GA7" s="75"/>
      <c r="GB7" s="75"/>
      <c r="GC7" s="75"/>
      <c r="GD7" s="75"/>
      <c r="GE7" s="75"/>
      <c r="GF7" s="75"/>
      <c r="GG7" s="75"/>
      <c r="GH7" s="75"/>
      <c r="GI7" s="75"/>
      <c r="GJ7" s="75"/>
      <c r="GK7" s="75"/>
      <c r="GL7" s="75"/>
      <c r="GM7" s="75"/>
      <c r="GN7" s="75"/>
      <c r="GO7" s="75"/>
      <c r="GP7" s="75"/>
      <c r="GQ7" s="75"/>
      <c r="GR7" s="75"/>
      <c r="GS7" s="75"/>
      <c r="GT7" s="75"/>
      <c r="GU7" s="75"/>
      <c r="GV7" s="75"/>
      <c r="GW7" s="75"/>
      <c r="GX7" s="75"/>
      <c r="GY7" s="75"/>
      <c r="GZ7" s="75"/>
      <c r="HA7" s="75"/>
      <c r="HB7" s="75"/>
      <c r="HC7" s="75"/>
      <c r="HD7" s="75"/>
      <c r="HE7" s="75"/>
      <c r="HF7" s="75"/>
      <c r="HG7" s="75"/>
      <c r="HH7" s="75"/>
      <c r="HI7" s="75"/>
      <c r="HJ7" s="75"/>
      <c r="HK7" s="75"/>
      <c r="HL7" s="75"/>
      <c r="HM7" s="75"/>
      <c r="HN7" s="75"/>
      <c r="HO7" s="75"/>
      <c r="HP7" s="75"/>
      <c r="HQ7" s="75"/>
      <c r="HR7" s="75"/>
      <c r="HS7" s="75"/>
      <c r="HT7" s="75"/>
      <c r="HU7" s="75"/>
      <c r="HV7" s="75"/>
      <c r="HW7" s="75"/>
      <c r="HX7" s="75"/>
      <c r="HY7" s="75"/>
      <c r="HZ7" s="75"/>
      <c r="IA7" s="75"/>
      <c r="IB7" s="75"/>
      <c r="IC7" s="75"/>
      <c r="ID7" s="75"/>
      <c r="IE7" s="75"/>
      <c r="IF7" s="75"/>
      <c r="IG7" s="75"/>
      <c r="IH7" s="75"/>
      <c r="II7" s="75"/>
      <c r="IJ7" s="75"/>
      <c r="IK7" s="75"/>
      <c r="IL7" s="75"/>
      <c r="IM7" s="75"/>
      <c r="IN7" s="75"/>
      <c r="IO7" s="75"/>
      <c r="IP7" s="75"/>
      <c r="IQ7" s="75"/>
      <c r="IR7" s="75"/>
      <c r="IS7" s="75"/>
      <c r="IT7" s="75"/>
      <c r="IU7" s="75"/>
      <c r="IV7" s="75"/>
    </row>
    <row r="8" spans="1:256">
      <c r="C8" s="298" t="s">
        <v>118</v>
      </c>
      <c r="D8" s="298"/>
      <c r="E8" s="299">
        <v>1</v>
      </c>
    </row>
    <row r="9" spans="1:256" ht="12.75">
      <c r="A9" s="75"/>
      <c r="C9" s="300" t="s">
        <v>119</v>
      </c>
      <c r="D9" s="376" t="s">
        <v>120</v>
      </c>
      <c r="E9" s="377"/>
      <c r="F9" s="78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75"/>
      <c r="BR9" s="75"/>
      <c r="BS9" s="75"/>
      <c r="BT9" s="75"/>
      <c r="BU9" s="75"/>
      <c r="BV9" s="75"/>
      <c r="BW9" s="75"/>
      <c r="BX9" s="75"/>
      <c r="BY9" s="75"/>
      <c r="BZ9" s="75"/>
      <c r="CA9" s="75"/>
      <c r="CB9" s="75"/>
      <c r="CC9" s="75"/>
      <c r="CD9" s="75"/>
      <c r="CE9" s="75"/>
      <c r="CF9" s="75"/>
      <c r="CG9" s="75"/>
      <c r="CH9" s="75"/>
      <c r="CI9" s="75"/>
      <c r="CJ9" s="75"/>
      <c r="CK9" s="75"/>
      <c r="CL9" s="75"/>
      <c r="CM9" s="75"/>
      <c r="CN9" s="75"/>
      <c r="CO9" s="75"/>
      <c r="CP9" s="75"/>
      <c r="CQ9" s="75"/>
      <c r="CR9" s="75"/>
      <c r="CS9" s="75"/>
      <c r="CT9" s="75"/>
      <c r="CU9" s="75"/>
      <c r="CV9" s="75"/>
      <c r="CW9" s="75"/>
      <c r="CX9" s="75"/>
      <c r="CY9" s="75"/>
      <c r="CZ9" s="75"/>
      <c r="DA9" s="75"/>
      <c r="DB9" s="75"/>
      <c r="DC9" s="75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75"/>
      <c r="DZ9" s="75"/>
      <c r="EA9" s="75"/>
      <c r="EB9" s="75"/>
      <c r="EC9" s="75"/>
      <c r="ED9" s="75"/>
      <c r="EE9" s="75"/>
      <c r="EF9" s="75"/>
      <c r="EG9" s="75"/>
      <c r="EH9" s="75"/>
      <c r="EI9" s="75"/>
      <c r="EJ9" s="75"/>
      <c r="EK9" s="75"/>
      <c r="EL9" s="75"/>
      <c r="EM9" s="75"/>
      <c r="EN9" s="75"/>
      <c r="EO9" s="75"/>
      <c r="EP9" s="75"/>
      <c r="EQ9" s="75"/>
      <c r="ER9" s="75"/>
      <c r="ES9" s="75"/>
      <c r="ET9" s="75"/>
      <c r="EU9" s="75"/>
      <c r="EV9" s="75"/>
      <c r="EW9" s="75"/>
      <c r="EX9" s="75"/>
      <c r="EY9" s="75"/>
      <c r="EZ9" s="75"/>
      <c r="FA9" s="75"/>
      <c r="FB9" s="75"/>
      <c r="FC9" s="75"/>
      <c r="FD9" s="75"/>
      <c r="FE9" s="75"/>
      <c r="FF9" s="75"/>
      <c r="FG9" s="75"/>
      <c r="FH9" s="75"/>
      <c r="FI9" s="75"/>
      <c r="FJ9" s="75"/>
      <c r="FK9" s="75"/>
      <c r="FL9" s="75"/>
      <c r="FM9" s="75"/>
      <c r="FN9" s="75"/>
      <c r="FO9" s="75"/>
      <c r="FP9" s="75"/>
      <c r="FQ9" s="75"/>
      <c r="FR9" s="75"/>
      <c r="FS9" s="75"/>
      <c r="FT9" s="75"/>
      <c r="FU9" s="75"/>
      <c r="FV9" s="75"/>
      <c r="FW9" s="75"/>
      <c r="FX9" s="75"/>
      <c r="FY9" s="75"/>
      <c r="FZ9" s="75"/>
      <c r="GA9" s="75"/>
      <c r="GB9" s="75"/>
      <c r="GC9" s="75"/>
      <c r="GD9" s="75"/>
      <c r="GE9" s="75"/>
      <c r="GF9" s="75"/>
      <c r="GG9" s="75"/>
      <c r="GH9" s="75"/>
      <c r="GI9" s="75"/>
      <c r="GJ9" s="75"/>
      <c r="GK9" s="75"/>
      <c r="GL9" s="75"/>
      <c r="GM9" s="75"/>
      <c r="GN9" s="75"/>
      <c r="GO9" s="75"/>
      <c r="GP9" s="75"/>
      <c r="GQ9" s="75"/>
      <c r="GR9" s="75"/>
      <c r="GS9" s="75"/>
      <c r="GT9" s="75"/>
      <c r="GU9" s="75"/>
      <c r="GV9" s="75"/>
      <c r="GW9" s="75"/>
      <c r="GX9" s="75"/>
      <c r="GY9" s="75"/>
      <c r="GZ9" s="75"/>
      <c r="HA9" s="75"/>
      <c r="HB9" s="75"/>
      <c r="HC9" s="75"/>
      <c r="HD9" s="75"/>
      <c r="HE9" s="75"/>
      <c r="HF9" s="75"/>
      <c r="HG9" s="75"/>
      <c r="HH9" s="75"/>
      <c r="HI9" s="75"/>
      <c r="HJ9" s="75"/>
      <c r="HK9" s="75"/>
      <c r="HL9" s="75"/>
      <c r="HM9" s="75"/>
      <c r="HN9" s="75"/>
      <c r="HO9" s="75"/>
      <c r="HP9" s="75"/>
      <c r="HQ9" s="75"/>
      <c r="HR9" s="75"/>
      <c r="HS9" s="75"/>
      <c r="HT9" s="75"/>
      <c r="HU9" s="75"/>
      <c r="HV9" s="75"/>
      <c r="HW9" s="75"/>
      <c r="HX9" s="75"/>
      <c r="HY9" s="75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  <c r="IU9" s="75"/>
      <c r="IV9" s="75"/>
    </row>
    <row r="10" spans="1:256" ht="12.75">
      <c r="A10" s="75"/>
      <c r="C10" s="301" t="s">
        <v>121</v>
      </c>
      <c r="D10" s="378">
        <f>'[1]RGF OFICIO'!C32:C32</f>
        <v>28084840124.16</v>
      </c>
      <c r="E10" s="379"/>
      <c r="F10" s="78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75"/>
      <c r="BS10" s="75"/>
      <c r="BT10" s="75"/>
      <c r="BU10" s="75"/>
      <c r="BV10" s="75"/>
      <c r="BW10" s="75"/>
      <c r="BX10" s="75"/>
      <c r="BY10" s="75"/>
      <c r="BZ10" s="75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5"/>
      <c r="CL10" s="75"/>
      <c r="CM10" s="75"/>
      <c r="CN10" s="75"/>
      <c r="CO10" s="75"/>
      <c r="CP10" s="75"/>
      <c r="CQ10" s="75"/>
      <c r="CR10" s="75"/>
      <c r="CS10" s="75"/>
      <c r="CT10" s="75"/>
      <c r="CU10" s="75"/>
      <c r="CV10" s="75"/>
      <c r="CW10" s="75"/>
      <c r="CX10" s="75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75"/>
      <c r="DZ10" s="75"/>
      <c r="EA10" s="75"/>
      <c r="EB10" s="75"/>
      <c r="EC10" s="75"/>
      <c r="ED10" s="75"/>
      <c r="EE10" s="75"/>
      <c r="EF10" s="75"/>
      <c r="EG10" s="75"/>
      <c r="EH10" s="75"/>
      <c r="EI10" s="75"/>
      <c r="EJ10" s="75"/>
      <c r="EK10" s="75"/>
      <c r="EL10" s="75"/>
      <c r="EM10" s="75"/>
      <c r="EN10" s="75"/>
      <c r="EO10" s="75"/>
      <c r="EP10" s="75"/>
      <c r="EQ10" s="75"/>
      <c r="ER10" s="75"/>
      <c r="ES10" s="75"/>
      <c r="ET10" s="75"/>
      <c r="EU10" s="75"/>
      <c r="EV10" s="75"/>
      <c r="EW10" s="75"/>
      <c r="EX10" s="75"/>
      <c r="EY10" s="75"/>
      <c r="EZ10" s="75"/>
      <c r="FA10" s="75"/>
      <c r="FB10" s="75"/>
      <c r="FC10" s="75"/>
      <c r="FD10" s="75"/>
      <c r="FE10" s="75"/>
      <c r="FF10" s="75"/>
      <c r="FG10" s="75"/>
      <c r="FH10" s="75"/>
      <c r="FI10" s="75"/>
      <c r="FJ10" s="75"/>
      <c r="FK10" s="75"/>
      <c r="FL10" s="75"/>
      <c r="FM10" s="75"/>
      <c r="FN10" s="75"/>
      <c r="FO10" s="75"/>
      <c r="FP10" s="75"/>
      <c r="FQ10" s="75"/>
      <c r="FR10" s="75"/>
      <c r="FS10" s="75"/>
      <c r="FT10" s="75"/>
      <c r="FU10" s="75"/>
      <c r="FV10" s="75"/>
      <c r="FW10" s="75"/>
      <c r="FX10" s="75"/>
      <c r="FY10" s="75"/>
      <c r="FZ10" s="75"/>
      <c r="GA10" s="75"/>
      <c r="GB10" s="75"/>
      <c r="GC10" s="75"/>
      <c r="GD10" s="75"/>
      <c r="GE10" s="75"/>
      <c r="GF10" s="75"/>
      <c r="GG10" s="75"/>
      <c r="GH10" s="75"/>
      <c r="GI10" s="75"/>
      <c r="GJ10" s="75"/>
      <c r="GK10" s="75"/>
      <c r="GL10" s="75"/>
      <c r="GM10" s="75"/>
      <c r="GN10" s="75"/>
      <c r="GO10" s="75"/>
      <c r="GP10" s="75"/>
      <c r="GQ10" s="75"/>
      <c r="GR10" s="75"/>
      <c r="GS10" s="75"/>
      <c r="GT10" s="75"/>
      <c r="GU10" s="75"/>
      <c r="GV10" s="75"/>
      <c r="GW10" s="75"/>
      <c r="GX10" s="75"/>
      <c r="GY10" s="75"/>
      <c r="GZ10" s="75"/>
      <c r="HA10" s="75"/>
      <c r="HB10" s="75"/>
      <c r="HC10" s="75"/>
      <c r="HD10" s="75"/>
      <c r="HE10" s="75"/>
      <c r="HF10" s="75"/>
      <c r="HG10" s="75"/>
      <c r="HH10" s="75"/>
      <c r="HI10" s="75"/>
      <c r="HJ10" s="75"/>
      <c r="HK10" s="75"/>
      <c r="HL10" s="75"/>
      <c r="HM10" s="75"/>
      <c r="HN10" s="75"/>
      <c r="HO10" s="75"/>
      <c r="HP10" s="75"/>
      <c r="HQ10" s="75"/>
      <c r="HR10" s="75"/>
      <c r="HS10" s="75"/>
      <c r="HT10" s="75"/>
      <c r="HU10" s="75"/>
      <c r="HV10" s="75"/>
      <c r="HW10" s="75"/>
      <c r="HX10" s="75"/>
      <c r="HY10" s="75"/>
      <c r="HZ10" s="75"/>
      <c r="IA10" s="75"/>
      <c r="IB10" s="75"/>
      <c r="IC10" s="75"/>
      <c r="ID10" s="75"/>
      <c r="IE10" s="75"/>
      <c r="IF10" s="75"/>
      <c r="IG10" s="75"/>
      <c r="IH10" s="75"/>
      <c r="II10" s="75"/>
      <c r="IJ10" s="75"/>
      <c r="IK10" s="75"/>
      <c r="IL10" s="75"/>
      <c r="IM10" s="75"/>
      <c r="IN10" s="75"/>
      <c r="IO10" s="75"/>
      <c r="IP10" s="75"/>
      <c r="IQ10" s="75"/>
      <c r="IR10" s="75"/>
      <c r="IS10" s="75"/>
      <c r="IT10" s="75"/>
      <c r="IU10" s="75"/>
      <c r="IV10" s="75"/>
    </row>
    <row r="11" spans="1:256">
      <c r="C11" s="301" t="s">
        <v>122</v>
      </c>
      <c r="D11" s="378">
        <v>28055279871.209999</v>
      </c>
      <c r="E11" s="379"/>
      <c r="G11" s="243"/>
    </row>
    <row r="12" spans="1:256">
      <c r="C12" s="302"/>
      <c r="D12" s="302"/>
      <c r="E12" s="302"/>
      <c r="G12" s="243"/>
    </row>
    <row r="13" spans="1:256">
      <c r="C13" s="303" t="s">
        <v>8</v>
      </c>
      <c r="D13" s="304" t="s">
        <v>33</v>
      </c>
      <c r="E13" s="303" t="s">
        <v>67</v>
      </c>
      <c r="G13" s="243"/>
    </row>
    <row r="14" spans="1:256">
      <c r="C14" s="305" t="s">
        <v>123</v>
      </c>
      <c r="D14" s="306">
        <f>'[1]RGF OFICIO'!C36</f>
        <v>1275711308.9399998</v>
      </c>
      <c r="E14" s="307">
        <f>D14/D11</f>
        <v>4.5471344958818959E-2</v>
      </c>
      <c r="G14" s="243"/>
    </row>
    <row r="15" spans="1:256">
      <c r="C15" s="308" t="s">
        <v>124</v>
      </c>
      <c r="D15" s="309">
        <f>'[1]RGF OFICIO'!C37</f>
        <v>1683269848.1603999</v>
      </c>
      <c r="E15" s="310">
        <f>D15/D11</f>
        <v>5.9998326728073446E-2</v>
      </c>
    </row>
    <row r="16" spans="1:256">
      <c r="C16" s="308" t="s">
        <v>125</v>
      </c>
      <c r="D16" s="309">
        <f>'[1]RGF OFICIO'!C38</f>
        <v>1599106355.7423801</v>
      </c>
      <c r="E16" s="310">
        <f>D16/D11</f>
        <v>5.6998410391313342E-2</v>
      </c>
    </row>
    <row r="17" spans="3:10">
      <c r="C17" s="311" t="s">
        <v>126</v>
      </c>
      <c r="D17" s="312">
        <f>'[1]RGF OFICIO'!C39</f>
        <v>1514942863.3443601</v>
      </c>
      <c r="E17" s="313">
        <v>5.3999999999999999E-2</v>
      </c>
    </row>
    <row r="18" spans="3:10">
      <c r="C18" s="314"/>
      <c r="D18" s="314"/>
      <c r="E18" s="314"/>
    </row>
    <row r="19" spans="3:10">
      <c r="C19" s="380" t="s">
        <v>127</v>
      </c>
      <c r="D19" s="383" t="s">
        <v>87</v>
      </c>
      <c r="E19" s="315" t="s">
        <v>128</v>
      </c>
    </row>
    <row r="20" spans="3:10">
      <c r="C20" s="381"/>
      <c r="D20" s="384"/>
      <c r="E20" s="316" t="s">
        <v>129</v>
      </c>
    </row>
    <row r="21" spans="3:10">
      <c r="C21" s="381"/>
      <c r="D21" s="384"/>
      <c r="E21" s="316" t="s">
        <v>130</v>
      </c>
    </row>
    <row r="22" spans="3:10">
      <c r="C22" s="382"/>
      <c r="D22" s="385"/>
      <c r="E22" s="317" t="s">
        <v>131</v>
      </c>
    </row>
    <row r="23" spans="3:10">
      <c r="C23" s="300" t="s">
        <v>132</v>
      </c>
      <c r="D23" s="318">
        <f>'[1]anexo V'!I25</f>
        <v>70830142.579999998</v>
      </c>
      <c r="E23" s="319">
        <f>'[1]anexo V'!K25</f>
        <v>465869030.60000008</v>
      </c>
    </row>
    <row r="24" spans="3:10" ht="26.25" customHeight="1">
      <c r="C24" s="386" t="s">
        <v>133</v>
      </c>
      <c r="D24" s="386"/>
      <c r="E24" s="386"/>
    </row>
    <row r="25" spans="3:10">
      <c r="C25" s="320"/>
      <c r="D25" s="320"/>
      <c r="E25" s="320"/>
    </row>
    <row r="26" spans="3:10">
      <c r="C26" s="321"/>
      <c r="D26" s="321" t="s">
        <v>134</v>
      </c>
      <c r="E26" s="321"/>
    </row>
    <row r="27" spans="3:10">
      <c r="C27" s="321"/>
      <c r="D27" s="321"/>
      <c r="E27" s="321"/>
    </row>
    <row r="28" spans="3:10" ht="12.75">
      <c r="C28" s="321"/>
      <c r="D28" s="322"/>
      <c r="E28" s="322"/>
    </row>
    <row r="29" spans="3:10" ht="12.75">
      <c r="C29" s="321"/>
      <c r="D29" s="323"/>
      <c r="E29" s="323"/>
    </row>
    <row r="30" spans="3:10" ht="15.75">
      <c r="C30" s="324"/>
      <c r="D30" s="325"/>
      <c r="E30" s="326"/>
      <c r="F30" s="327"/>
      <c r="G30" s="324"/>
      <c r="H30" s="328"/>
      <c r="I30" s="329"/>
      <c r="J30" s="330"/>
    </row>
    <row r="31" spans="3:10" ht="15">
      <c r="C31" s="324"/>
      <c r="D31" s="84"/>
      <c r="E31" s="373"/>
      <c r="F31" s="374"/>
      <c r="G31" s="374"/>
      <c r="H31" s="75"/>
      <c r="I31" s="75"/>
      <c r="J31" s="75"/>
    </row>
    <row r="32" spans="3:10" ht="12.75">
      <c r="C32" s="331"/>
      <c r="D32" s="75"/>
      <c r="E32" s="85"/>
      <c r="F32" s="332"/>
      <c r="G32" s="332"/>
      <c r="H32" s="75"/>
      <c r="I32" s="75"/>
      <c r="J32" s="75"/>
    </row>
    <row r="33" spans="2:10" ht="12.75">
      <c r="C33" s="331"/>
      <c r="D33" s="75"/>
      <c r="E33" s="75"/>
      <c r="F33" s="333"/>
      <c r="G33" s="333"/>
      <c r="H33" s="75"/>
      <c r="I33" s="75"/>
      <c r="J33" s="75"/>
    </row>
    <row r="34" spans="2:10" ht="12.75">
      <c r="C34" s="331"/>
      <c r="D34" s="75"/>
      <c r="E34" s="77"/>
      <c r="F34" s="333"/>
      <c r="G34" s="333"/>
      <c r="H34" s="75"/>
      <c r="I34" s="75"/>
      <c r="J34" s="75"/>
    </row>
    <row r="35" spans="2:10" ht="12.75">
      <c r="C35" s="331"/>
      <c r="D35" s="334"/>
      <c r="E35" s="75"/>
      <c r="F35" s="75"/>
      <c r="G35" s="75"/>
      <c r="H35" s="75"/>
      <c r="I35" s="75"/>
      <c r="J35" s="75"/>
    </row>
    <row r="36" spans="2:10" ht="12.75">
      <c r="C36" s="331"/>
      <c r="D36" s="335"/>
      <c r="E36" s="322"/>
      <c r="F36" s="322"/>
      <c r="G36" s="322"/>
      <c r="H36" s="322"/>
      <c r="I36" s="322"/>
      <c r="J36" s="322"/>
    </row>
    <row r="37" spans="2:10" ht="12.75">
      <c r="C37" s="331"/>
      <c r="D37" s="335"/>
      <c r="E37" s="322"/>
      <c r="F37" s="322"/>
      <c r="G37" s="322"/>
      <c r="H37" s="322"/>
      <c r="I37" s="322"/>
      <c r="J37" s="322"/>
    </row>
    <row r="38" spans="2:10" ht="12.75">
      <c r="C38" s="331"/>
      <c r="D38" s="335"/>
      <c r="E38" s="322"/>
      <c r="F38" s="322"/>
      <c r="G38" s="322"/>
      <c r="H38" s="322"/>
      <c r="I38" s="322"/>
      <c r="J38" s="322"/>
    </row>
    <row r="39" spans="2:10" ht="12.75">
      <c r="C39" s="331"/>
      <c r="D39" s="335"/>
      <c r="E39" s="322"/>
      <c r="F39" s="322"/>
      <c r="G39" s="322"/>
      <c r="H39" s="322"/>
      <c r="I39" s="322"/>
      <c r="J39" s="322"/>
    </row>
    <row r="40" spans="2:10" ht="12.75">
      <c r="C40" s="331"/>
      <c r="D40" s="335"/>
      <c r="E40" s="322"/>
      <c r="F40" s="322"/>
      <c r="G40" s="322"/>
      <c r="H40" s="322"/>
      <c r="I40" s="322"/>
      <c r="J40" s="322"/>
    </row>
    <row r="41" spans="2:10" ht="12.75">
      <c r="C41" s="336"/>
      <c r="E41" s="337"/>
      <c r="F41" s="338"/>
      <c r="G41" s="323"/>
      <c r="H41" s="323"/>
      <c r="I41" s="323"/>
      <c r="J41" s="323"/>
    </row>
    <row r="42" spans="2:10" ht="12.75">
      <c r="B42" s="388"/>
      <c r="C42" s="388"/>
      <c r="E42" s="339"/>
      <c r="F42" s="340"/>
      <c r="G42" s="323"/>
      <c r="H42" s="323"/>
      <c r="I42" s="323"/>
      <c r="J42" s="323"/>
    </row>
    <row r="43" spans="2:10" ht="12.75">
      <c r="C43" s="335"/>
      <c r="D43" s="389"/>
      <c r="E43" s="389"/>
      <c r="F43" s="389"/>
      <c r="G43" s="389"/>
      <c r="H43" s="389"/>
      <c r="I43" s="389"/>
      <c r="J43" s="389"/>
    </row>
    <row r="44" spans="2:10" ht="12.75">
      <c r="C44" s="331"/>
      <c r="D44" s="390"/>
      <c r="E44" s="390"/>
      <c r="F44" s="390"/>
      <c r="G44" s="390"/>
      <c r="H44" s="390"/>
      <c r="I44" s="390"/>
      <c r="J44" s="390"/>
    </row>
    <row r="45" spans="2:10" ht="15">
      <c r="D45" s="341"/>
      <c r="E45" s="342"/>
      <c r="F45" s="339"/>
      <c r="G45" s="324"/>
      <c r="H45" s="343" t="s">
        <v>135</v>
      </c>
      <c r="I45" s="339"/>
      <c r="J45" s="331"/>
    </row>
    <row r="46" spans="2:10" ht="15">
      <c r="D46" s="340"/>
      <c r="E46" s="339"/>
      <c r="F46" s="331"/>
      <c r="G46" s="324"/>
      <c r="H46" s="344"/>
      <c r="I46" s="331"/>
      <c r="J46" s="331"/>
    </row>
    <row r="47" spans="2:10" ht="15">
      <c r="C47" s="345"/>
      <c r="D47" s="345"/>
      <c r="E47" s="331"/>
      <c r="F47" s="331"/>
      <c r="G47" s="324"/>
      <c r="H47" s="346"/>
      <c r="I47" s="331"/>
      <c r="J47" s="331"/>
    </row>
    <row r="48" spans="2:10" ht="15">
      <c r="C48" s="346"/>
      <c r="D48" s="346"/>
      <c r="E48" s="331"/>
      <c r="F48" s="331"/>
      <c r="G48" s="324"/>
      <c r="H48" s="331"/>
      <c r="I48" s="331"/>
      <c r="J48" s="331"/>
    </row>
    <row r="49" spans="3:10" ht="15">
      <c r="C49" s="391" t="s">
        <v>136</v>
      </c>
      <c r="D49" s="391"/>
      <c r="E49" s="391"/>
      <c r="F49" s="339"/>
      <c r="G49" s="324"/>
      <c r="H49" s="347"/>
      <c r="I49" s="347"/>
      <c r="J49" s="331"/>
    </row>
    <row r="50" spans="3:10" ht="15">
      <c r="C50" s="392" t="s">
        <v>137</v>
      </c>
      <c r="D50" s="392"/>
      <c r="E50" s="392"/>
      <c r="F50" s="331"/>
      <c r="G50" s="324"/>
      <c r="H50" s="344" t="s">
        <v>138</v>
      </c>
      <c r="I50" s="344"/>
      <c r="J50" s="331"/>
    </row>
    <row r="51" spans="3:10" ht="15">
      <c r="C51" s="392"/>
      <c r="D51" s="392"/>
      <c r="E51" s="392"/>
      <c r="F51" s="331"/>
      <c r="G51" s="324"/>
      <c r="H51" s="344"/>
      <c r="I51" s="344"/>
      <c r="J51" s="331"/>
    </row>
    <row r="52" spans="3:10">
      <c r="C52" s="387"/>
      <c r="D52" s="387"/>
      <c r="E52" s="387"/>
    </row>
  </sheetData>
  <mergeCells count="19">
    <mergeCell ref="C52:E52"/>
    <mergeCell ref="B42:C42"/>
    <mergeCell ref="D43:J43"/>
    <mergeCell ref="D44:J44"/>
    <mergeCell ref="C49:E49"/>
    <mergeCell ref="C50:E50"/>
    <mergeCell ref="C51:E51"/>
    <mergeCell ref="E31:G31"/>
    <mergeCell ref="C3:E3"/>
    <mergeCell ref="B4:F4"/>
    <mergeCell ref="B5:F5"/>
    <mergeCell ref="B6:F6"/>
    <mergeCell ref="B7:F7"/>
    <mergeCell ref="D9:E9"/>
    <mergeCell ref="D10:E10"/>
    <mergeCell ref="D11:E11"/>
    <mergeCell ref="C19:C22"/>
    <mergeCell ref="D19:D22"/>
    <mergeCell ref="C24:E2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anexo I</vt:lpstr>
      <vt:lpstr>anexo I detalhado</vt:lpstr>
      <vt:lpstr>anexo V</vt:lpstr>
      <vt:lpstr>anexo VI</vt:lpstr>
    </vt:vector>
  </TitlesOfParts>
  <Company>TJES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SASANTOS</dc:creator>
  <cp:lastModifiedBy>RAQUEL FIRMINO DE ANDRADE CAMPOS</cp:lastModifiedBy>
  <dcterms:created xsi:type="dcterms:W3CDTF">2026-01-21T18:54:36Z</dcterms:created>
  <dcterms:modified xsi:type="dcterms:W3CDTF">2026-02-19T18:27:06Z</dcterms:modified>
</cp:coreProperties>
</file>